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5203"/>
  <workbookPr filterPrivacy="1" autoCompressPictures="0"/>
  <bookViews>
    <workbookView xWindow="240" yWindow="100" windowWidth="29680" windowHeight="18620" activeTab="2"/>
  </bookViews>
  <sheets>
    <sheet name="leer" sheetId="7" r:id="rId1"/>
    <sheet name="Beispiel" sheetId="1" r:id="rId2"/>
    <sheet name="Anleitung" sheetId="5" r:id="rId3"/>
  </sheets>
  <definedNames>
    <definedName name="_xlnm.Print_Area" localSheetId="2">Anleitung!$A$1:$G$41</definedName>
    <definedName name="_xlnm.Print_Area" localSheetId="1">Beispiel!$A$1:$N$49</definedName>
    <definedName name="_xlnm.Print_Area" localSheetId="0">leer!$A$1:$N$53</definedName>
    <definedName name="x_achse" localSheetId="0">OFFSET(#REF!,0,0,COUNTA(#REF!),1)</definedName>
    <definedName name="x_achse">OFFSET(#REF!,0,0,COUNTA(#REF!),1)</definedName>
    <definedName name="y_achse" localSheetId="0">OFFSET(#REF!,0,0,COUNTA(#REF!),1)</definedName>
    <definedName name="y_achse">OFFSET(#REF!,0,0,COUNTA(#REF!),1)</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29" i="7" l="1"/>
  <c r="J28" i="7"/>
  <c r="F28" i="7"/>
  <c r="G28" i="7"/>
  <c r="D28" i="7"/>
  <c r="D27" i="7"/>
  <c r="J27" i="7"/>
  <c r="F27" i="7"/>
  <c r="G27" i="7"/>
  <c r="J26" i="7"/>
  <c r="F26" i="7"/>
  <c r="G26" i="7"/>
  <c r="D26" i="7"/>
  <c r="D25" i="7"/>
  <c r="J25" i="7"/>
  <c r="F25" i="7"/>
  <c r="G25" i="7"/>
  <c r="J24" i="7"/>
  <c r="F24" i="7"/>
  <c r="G24" i="7"/>
  <c r="D24" i="7"/>
  <c r="D23" i="7"/>
  <c r="J23" i="7"/>
  <c r="F23" i="7"/>
  <c r="G23" i="7"/>
  <c r="J22" i="7"/>
  <c r="F22" i="7"/>
  <c r="G22" i="7"/>
  <c r="D22" i="7"/>
  <c r="D21" i="7"/>
  <c r="J21" i="7"/>
  <c r="F21" i="7"/>
  <c r="G21" i="7"/>
  <c r="J20" i="7"/>
  <c r="F20" i="7"/>
  <c r="G20" i="7"/>
  <c r="D20" i="7"/>
  <c r="D19" i="7"/>
  <c r="J19" i="7"/>
  <c r="F19" i="7"/>
  <c r="G19" i="7"/>
  <c r="J18" i="7"/>
  <c r="F18" i="7"/>
  <c r="G18" i="7"/>
  <c r="D18" i="7"/>
  <c r="J17" i="7"/>
  <c r="G17" i="7"/>
  <c r="F17" i="7"/>
  <c r="D17" i="7"/>
  <c r="J16" i="7"/>
  <c r="F16" i="7"/>
  <c r="G16" i="7"/>
  <c r="D16" i="7"/>
  <c r="D15" i="7"/>
  <c r="J15" i="7"/>
  <c r="F15" i="7"/>
  <c r="G15" i="7"/>
  <c r="J14" i="7"/>
  <c r="F14" i="7"/>
  <c r="G14" i="7"/>
  <c r="D14" i="7"/>
  <c r="D13" i="7"/>
  <c r="J13" i="7"/>
  <c r="F13" i="7"/>
  <c r="G13" i="7"/>
  <c r="J12" i="7"/>
  <c r="F12" i="7"/>
  <c r="G12" i="7"/>
  <c r="D12" i="7"/>
  <c r="D11" i="7"/>
  <c r="J11" i="7"/>
  <c r="F11" i="7"/>
  <c r="G11" i="7"/>
  <c r="J10" i="7"/>
  <c r="G10" i="7"/>
  <c r="F10" i="7"/>
  <c r="D10" i="7"/>
  <c r="H9" i="7"/>
  <c r="H10" i="7"/>
  <c r="H11" i="7"/>
  <c r="H12" i="7"/>
  <c r="H13" i="7"/>
  <c r="H14" i="7"/>
  <c r="H15" i="7"/>
  <c r="H16" i="7"/>
  <c r="H17" i="7"/>
  <c r="H18" i="7"/>
  <c r="H19" i="7"/>
  <c r="H20" i="7"/>
  <c r="H21" i="7"/>
  <c r="H22" i="7"/>
  <c r="H23" i="7"/>
  <c r="H24" i="7"/>
  <c r="H25" i="7"/>
  <c r="H26" i="7"/>
  <c r="H27" i="7"/>
  <c r="H28" i="7"/>
  <c r="D9" i="7"/>
  <c r="J9" i="7"/>
  <c r="F9" i="7"/>
  <c r="H29" i="7"/>
  <c r="G9" i="7"/>
  <c r="I9" i="7"/>
  <c r="M29" i="1"/>
  <c r="G17" i="1"/>
  <c r="J17" i="1"/>
  <c r="F17" i="1"/>
  <c r="H9" i="1"/>
  <c r="H10" i="1"/>
  <c r="H11" i="1"/>
  <c r="H12" i="1"/>
  <c r="H13" i="1"/>
  <c r="H14" i="1"/>
  <c r="H15" i="1"/>
  <c r="H16" i="1"/>
  <c r="H17" i="1"/>
  <c r="H18" i="1"/>
  <c r="H19" i="1"/>
  <c r="H20" i="1"/>
  <c r="H21" i="1"/>
  <c r="H22" i="1"/>
  <c r="H23" i="1"/>
  <c r="H24" i="1"/>
  <c r="H25" i="1"/>
  <c r="H26" i="1"/>
  <c r="H27" i="1"/>
  <c r="H28" i="1"/>
  <c r="D9" i="1"/>
  <c r="J9" i="1"/>
  <c r="F9" i="1"/>
  <c r="I9" i="1"/>
  <c r="D10" i="1"/>
  <c r="J10" i="1"/>
  <c r="F10" i="1"/>
  <c r="G10" i="1"/>
  <c r="D11" i="1"/>
  <c r="J11" i="1"/>
  <c r="F11" i="1"/>
  <c r="G11" i="1"/>
  <c r="D12" i="1"/>
  <c r="J12" i="1"/>
  <c r="F12" i="1"/>
  <c r="G12" i="1"/>
  <c r="D13" i="1"/>
  <c r="J13" i="1"/>
  <c r="F13" i="1"/>
  <c r="G13" i="1"/>
  <c r="D14" i="1"/>
  <c r="J14" i="1"/>
  <c r="F14" i="1"/>
  <c r="G14" i="1"/>
  <c r="D15" i="1"/>
  <c r="J15" i="1"/>
  <c r="F15" i="1"/>
  <c r="G15" i="1"/>
  <c r="D16" i="1"/>
  <c r="J16" i="1"/>
  <c r="F16" i="1"/>
  <c r="G16" i="1"/>
  <c r="D17" i="1"/>
  <c r="D18" i="1"/>
  <c r="J18" i="1"/>
  <c r="F18" i="1"/>
  <c r="G18" i="1"/>
  <c r="D19" i="1"/>
  <c r="J19" i="1"/>
  <c r="F19" i="1"/>
  <c r="G19" i="1"/>
  <c r="D20" i="1"/>
  <c r="J20" i="1"/>
  <c r="F20" i="1"/>
  <c r="G20" i="1"/>
  <c r="D21" i="1"/>
  <c r="J21" i="1"/>
  <c r="F21" i="1"/>
  <c r="G21" i="1"/>
  <c r="D22" i="1"/>
  <c r="J22" i="1"/>
  <c r="F22" i="1"/>
  <c r="G22" i="1"/>
  <c r="D23" i="1"/>
  <c r="J23" i="1"/>
  <c r="F23" i="1"/>
  <c r="G23" i="1"/>
  <c r="D24" i="1"/>
  <c r="J24" i="1"/>
  <c r="F24" i="1"/>
  <c r="G24" i="1"/>
  <c r="D25" i="1"/>
  <c r="J25" i="1"/>
  <c r="F25" i="1"/>
  <c r="G25" i="1"/>
  <c r="D26" i="1"/>
  <c r="J26" i="1"/>
  <c r="F26" i="1"/>
  <c r="G26" i="1"/>
  <c r="D27" i="1"/>
  <c r="J27" i="1"/>
  <c r="F27" i="1"/>
  <c r="G27" i="1"/>
  <c r="D28" i="1"/>
  <c r="J28" i="1"/>
  <c r="F28" i="1"/>
  <c r="G28" i="1"/>
  <c r="G29" i="7"/>
  <c r="K9" i="7"/>
  <c r="K10" i="7"/>
  <c r="K11" i="7"/>
  <c r="K12" i="7"/>
  <c r="K13" i="7"/>
  <c r="K14" i="7"/>
  <c r="K15" i="7"/>
  <c r="K16" i="7"/>
  <c r="K17" i="7"/>
  <c r="K18" i="7"/>
  <c r="K19" i="7"/>
  <c r="K20" i="7"/>
  <c r="K21" i="7"/>
  <c r="K22" i="7"/>
  <c r="K23" i="7"/>
  <c r="K24" i="7"/>
  <c r="K25" i="7"/>
  <c r="K26" i="7"/>
  <c r="K27" i="7"/>
  <c r="K28" i="7"/>
  <c r="I10" i="7"/>
  <c r="I11" i="7"/>
  <c r="I12" i="7"/>
  <c r="I13" i="7"/>
  <c r="I14" i="7"/>
  <c r="I15" i="7"/>
  <c r="I16" i="7"/>
  <c r="I17" i="7"/>
  <c r="I18" i="7"/>
  <c r="I19" i="7"/>
  <c r="I20" i="7"/>
  <c r="I21" i="7"/>
  <c r="I22" i="7"/>
  <c r="I23" i="7"/>
  <c r="I24" i="7"/>
  <c r="I25" i="7"/>
  <c r="I26" i="7"/>
  <c r="I27" i="7"/>
  <c r="I28" i="7"/>
  <c r="G9" i="1"/>
  <c r="K9" i="1"/>
  <c r="K10" i="1"/>
  <c r="K11" i="1"/>
  <c r="K12" i="1"/>
  <c r="K13" i="1"/>
  <c r="K14" i="1"/>
  <c r="K15" i="1"/>
  <c r="K16" i="1"/>
  <c r="K17" i="1"/>
  <c r="K18" i="1"/>
  <c r="K19" i="1"/>
  <c r="K20" i="1"/>
  <c r="K21" i="1"/>
  <c r="K22" i="1"/>
  <c r="K23" i="1"/>
  <c r="K24" i="1"/>
  <c r="K25" i="1"/>
  <c r="K26" i="1"/>
  <c r="K27" i="1"/>
  <c r="K28" i="1"/>
  <c r="H29" i="1"/>
  <c r="I10" i="1"/>
  <c r="I11" i="1"/>
  <c r="I12" i="1"/>
  <c r="I13" i="1"/>
  <c r="I14" i="1"/>
  <c r="I15" i="1"/>
  <c r="I16" i="1"/>
  <c r="I17" i="1"/>
  <c r="I18" i="1"/>
  <c r="I19" i="1"/>
  <c r="I20" i="1"/>
  <c r="I21" i="1"/>
  <c r="I22" i="1"/>
  <c r="I23" i="1"/>
  <c r="I24" i="1"/>
  <c r="I25" i="1"/>
  <c r="I26" i="1"/>
  <c r="I27" i="1"/>
  <c r="I28" i="1"/>
  <c r="I29" i="7"/>
  <c r="G29" i="1"/>
  <c r="I29" i="1"/>
</calcChain>
</file>

<file path=xl/sharedStrings.xml><?xml version="1.0" encoding="utf-8"?>
<sst xmlns="http://schemas.openxmlformats.org/spreadsheetml/2006/main" count="141" uniqueCount="103">
  <si>
    <t>Zeitberechnung</t>
  </si>
  <si>
    <t>Route:</t>
  </si>
  <si>
    <t>Vrin (GR) - Disrut Pass - Greina Ebene - Campo (Blenio)</t>
  </si>
  <si>
    <t>Geschwindigkeits-
faktor (Lkm / h):</t>
  </si>
  <si>
    <t>Datum:</t>
  </si>
  <si>
    <t>22.-23.09.2007</t>
  </si>
  <si>
    <t>Zwischenwerte</t>
  </si>
  <si>
    <t>Gesamtsummen</t>
  </si>
  <si>
    <t>erstellt von:</t>
  </si>
  <si>
    <t>Omega</t>
  </si>
  <si>
    <t>Höhendifferenz in 100m *</t>
  </si>
  <si>
    <t>Horizontaldistanz</t>
  </si>
  <si>
    <t>Leistungskilometer **</t>
  </si>
  <si>
    <t>Steigung/Gefälle</t>
  </si>
  <si>
    <t>Tatsächliche Zeit</t>
  </si>
  <si>
    <t>Bemerkungen
* Höhenmeter direkt
in Hektometer notie-
ren (1 hm = 100 m)
** Leistungskilometer:
Distanz (in km) +
Steigung (in hm)</t>
  </si>
  <si>
    <t>Landeskarten:</t>
  </si>
  <si>
    <t>1233 Greina
1234 Vals
1253 Olivone</t>
  </si>
  <si>
    <t>Ort, Flurname, Koordinaten</t>
  </si>
  <si>
    <t>Höhe</t>
  </si>
  <si>
    <t>hm</t>
  </si>
  <si>
    <t>km</t>
  </si>
  <si>
    <t>Lkm</t>
  </si>
  <si>
    <t>h:mm</t>
  </si>
  <si>
    <t>%</t>
  </si>
  <si>
    <t>hh:mm</t>
  </si>
  <si>
    <t>Vrin</t>
  </si>
  <si>
    <t>Cons</t>
  </si>
  <si>
    <t>Fahrt</t>
  </si>
  <si>
    <t>Sogn Giusep</t>
  </si>
  <si>
    <t>Puzzatsch</t>
  </si>
  <si>
    <t>Tegia Sut</t>
  </si>
  <si>
    <t>Mittagspause</t>
  </si>
  <si>
    <t>Pass  Diesrut</t>
  </si>
  <si>
    <t>Camona</t>
  </si>
  <si>
    <t>Carpet la Greina</t>
  </si>
  <si>
    <t>Terri Hütte</t>
  </si>
  <si>
    <t>Hüttenübernachtung</t>
  </si>
  <si>
    <t>Pt. 2265</t>
  </si>
  <si>
    <t>Pt. 2246</t>
  </si>
  <si>
    <t>Pt. 2344</t>
  </si>
  <si>
    <t>Greina Pass</t>
  </si>
  <si>
    <t>Pt. 2379</t>
  </si>
  <si>
    <t>bei Scaletta Hütte</t>
  </si>
  <si>
    <t>Pian Geirett</t>
  </si>
  <si>
    <t>Alpe di Camadra di Fuori</t>
  </si>
  <si>
    <t>Daigra</t>
  </si>
  <si>
    <t>Baselga</t>
  </si>
  <si>
    <t>Campo (Blenio)</t>
  </si>
  <si>
    <t>Summe Distanz</t>
  </si>
  <si>
    <t xml:space="preserve"> Summe Leistungskilometer</t>
  </si>
  <si>
    <t>Geplante Zeit (Ankunft)</t>
  </si>
  <si>
    <t>Pausen/Fahrten</t>
  </si>
  <si>
    <t>Marschzeit</t>
  </si>
  <si>
    <t>Summen</t>
  </si>
  <si>
    <t>Geschwindigkeitsfaktoren</t>
  </si>
  <si>
    <t>mit Gepäck</t>
  </si>
  <si>
    <t>ohne Gepäck</t>
  </si>
  <si>
    <t>untrainierte Gruppen,
Kinder,
grosse Gruppen</t>
  </si>
  <si>
    <t>15 min / Lkm
4 Lkm / h</t>
  </si>
  <si>
    <t>12 min / Lkm
5 Lkm / h</t>
  </si>
  <si>
    <t>trainierte Gruppen,
Jugendliche,
kleine Gruppen</t>
  </si>
  <si>
    <t>10 min /Lkm
6 Lkm / h</t>
  </si>
  <si>
    <t>Velofahren</t>
  </si>
  <si>
    <t>Die Zeitberechnung mit Leistunskilometern ist beim Velofahren wesentlich ungenauer als beim Wandern. Steigungen und Gefälle haben einen grösseren Einfluss. Die hier aufgeführten Faktoren gelten für falche Velotouren.</t>
  </si>
  <si>
    <t>wenig trainierte oder grosse Gruppen</t>
  </si>
  <si>
    <t>5 min / Lkm
12 km / h</t>
  </si>
  <si>
    <t>4 min / Lkm
15 km / h</t>
  </si>
  <si>
    <t>trainierte, kleine Gruppe, gute Velos</t>
  </si>
  <si>
    <t>4 min /Lkm
15 km / h</t>
  </si>
  <si>
    <t>3 min / Lkm
20 km / h</t>
  </si>
  <si>
    <t>Gefälle</t>
  </si>
  <si>
    <t>Für lange und steie Abstiege im Gebirge braucht man mehr Zeit. Das Gefälle wird berücksichtigt, wenn es sich um mehr als 20 m auf 100 m Horizontaldistanz handelt. Dann entsprechen 150 Höhenmeter einem Leistungskilometer.</t>
  </si>
  <si>
    <t>Weitere Faktoren</t>
  </si>
  <si>
    <t>schneller</t>
  </si>
  <si>
    <t>langsamer</t>
  </si>
  <si>
    <t>Gruppengrösse</t>
  </si>
  <si>
    <t>klein</t>
  </si>
  <si>
    <t>gross</t>
  </si>
  <si>
    <t>Tageszeit</t>
  </si>
  <si>
    <t>Morgen, Nacht</t>
  </si>
  <si>
    <t>Nachmittag, Abend</t>
  </si>
  <si>
    <t>Wetter</t>
  </si>
  <si>
    <t>kühl</t>
  </si>
  <si>
    <t>heiss</t>
  </si>
  <si>
    <t>Gepäck</t>
  </si>
  <si>
    <t>wenig</t>
  </si>
  <si>
    <t>viel</t>
  </si>
  <si>
    <t>Wege</t>
  </si>
  <si>
    <t>gute Wege</t>
  </si>
  <si>
    <t>Geröllfelder, querfeldein</t>
  </si>
  <si>
    <t>Kartensicherheit</t>
  </si>
  <si>
    <t>gute Karten-
kenntnisse</t>
  </si>
  <si>
    <t>Start</t>
  </si>
  <si>
    <t>x1</t>
  </si>
  <si>
    <t>x2</t>
  </si>
  <si>
    <t>y1</t>
  </si>
  <si>
    <t>y2</t>
  </si>
  <si>
    <t>Die effektive Geschwindigkeit hängt von vielen Faktoren ab. Einzelne schwierige Stellen können zu «Zeitfressern» werden. Einige wichtige Faktoren, welche du berücksichtigen solltest:</t>
  </si>
  <si>
    <t>häufige Karten-kontrollen</t>
  </si>
  <si>
    <t xml:space="preserve">   Anleitung</t>
  </si>
  <si>
    <t xml:space="preserve">   Zeitberechnung</t>
  </si>
  <si>
    <t>Zeit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</si>
</sst>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hh\:mm"/>
    <numFmt numFmtId="165" formatCode="h\:mm"/>
    <numFmt numFmtId="166" formatCode="0.0"/>
  </numFmts>
  <fonts count="14" x14ac:knownFonts="1">
    <font>
      <sz val="11"/>
      <color theme="1"/>
      <name val="Calibri"/>
      <family val="2"/>
      <scheme val="minor"/>
    </font>
    <font>
      <b/>
      <sz val="24"/>
      <name val="Frutiger LT 45 Light"/>
      <family val="1"/>
    </font>
    <font>
      <sz val="10"/>
      <name val="Arial"/>
      <family val="2"/>
    </font>
    <font>
      <b/>
      <sz val="10"/>
      <name val="Arial"/>
      <family val="2"/>
    </font>
    <font>
      <sz val="12"/>
      <name val="Arial"/>
      <family val="2"/>
    </font>
    <font>
      <sz val="12"/>
      <color theme="1"/>
      <name val="Calibri"/>
      <family val="2"/>
      <scheme val="minor"/>
    </font>
    <font>
      <b/>
      <sz val="12"/>
      <name val="Arial"/>
      <family val="2"/>
    </font>
    <font>
      <b/>
      <sz val="12"/>
      <color theme="1"/>
      <name val="Calibri"/>
      <family val="2"/>
      <scheme val="minor"/>
    </font>
    <font>
      <sz val="10"/>
      <name val="MS Sans Serif"/>
      <family val="2"/>
    </font>
    <font>
      <b/>
      <sz val="20"/>
      <name val="Frutiger LT 45 Light"/>
      <family val="1"/>
    </font>
    <font>
      <b/>
      <sz val="14"/>
      <name val="Arial"/>
      <family val="2"/>
    </font>
    <font>
      <sz val="12"/>
      <color rgb="FFFF0000"/>
      <name val="Arial"/>
      <family val="2"/>
    </font>
    <font>
      <b/>
      <sz val="12"/>
      <color rgb="FFFF0000"/>
      <name val="Arial"/>
      <family val="2"/>
    </font>
    <font>
      <sz val="8"/>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lightDown"/>
    </fill>
  </fills>
  <borders count="15">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right/>
      <top/>
      <bottom style="medium">
        <color auto="1"/>
      </bottom>
      <diagonal/>
    </border>
    <border>
      <left style="thin">
        <color auto="1"/>
      </left>
      <right/>
      <top style="thin">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s>
  <cellStyleXfs count="2">
    <xf numFmtId="0" fontId="0" fillId="0" borderId="0"/>
    <xf numFmtId="0" fontId="8" fillId="0" borderId="0"/>
  </cellStyleXfs>
  <cellXfs count="76">
    <xf numFmtId="0" fontId="0" fillId="0" borderId="0" xfId="0"/>
    <xf numFmtId="0" fontId="2" fillId="0" borderId="0" xfId="0" applyFont="1" applyProtection="1"/>
    <xf numFmtId="1" fontId="3" fillId="0" borderId="0" xfId="0" applyNumberFormat="1" applyFont="1" applyProtection="1"/>
    <xf numFmtId="0" fontId="4" fillId="0" borderId="0" xfId="0" applyFont="1" applyBorder="1" applyAlignment="1" applyProtection="1">
      <alignment horizontal="center"/>
    </xf>
    <xf numFmtId="0" fontId="5" fillId="0" borderId="9" xfId="0" applyFont="1" applyFill="1" applyBorder="1" applyAlignment="1" applyProtection="1">
      <alignment vertical="center"/>
    </xf>
    <xf numFmtId="0" fontId="4" fillId="3" borderId="8" xfId="0" applyFont="1" applyFill="1" applyBorder="1" applyAlignment="1" applyProtection="1">
      <alignment vertical="center"/>
    </xf>
    <xf numFmtId="165" fontId="4" fillId="0" borderId="8" xfId="0" applyNumberFormat="1" applyFont="1" applyBorder="1" applyAlignment="1" applyProtection="1">
      <alignment vertical="center"/>
    </xf>
    <xf numFmtId="166" fontId="4" fillId="0" borderId="8" xfId="0" applyNumberFormat="1" applyFont="1" applyBorder="1" applyAlignment="1" applyProtection="1">
      <alignment vertical="center"/>
    </xf>
    <xf numFmtId="165" fontId="4" fillId="0" borderId="8" xfId="0" applyNumberFormat="1" applyFont="1" applyFill="1" applyBorder="1" applyAlignment="1" applyProtection="1">
      <alignment vertical="center"/>
    </xf>
    <xf numFmtId="0" fontId="1" fillId="0" borderId="0" xfId="1" applyFont="1" applyAlignment="1" applyProtection="1">
      <alignment vertical="top"/>
    </xf>
    <xf numFmtId="0" fontId="4" fillId="0" borderId="0" xfId="1" applyFont="1"/>
    <xf numFmtId="0" fontId="9" fillId="0" borderId="0" xfId="1" applyFont="1" applyAlignment="1" applyProtection="1">
      <alignment vertical="top"/>
    </xf>
    <xf numFmtId="0" fontId="4" fillId="0" borderId="3" xfId="1" applyFont="1" applyBorder="1" applyAlignment="1">
      <alignment vertical="center" wrapText="1"/>
    </xf>
    <xf numFmtId="0" fontId="4" fillId="0" borderId="0" xfId="1" applyFont="1" applyAlignment="1">
      <alignment vertical="center" wrapText="1"/>
    </xf>
    <xf numFmtId="0" fontId="12" fillId="0" borderId="0" xfId="1" applyFont="1"/>
    <xf numFmtId="0" fontId="12" fillId="0" borderId="0" xfId="1" applyFont="1" applyAlignment="1">
      <alignment horizontal="center"/>
    </xf>
    <xf numFmtId="0" fontId="11" fillId="0" borderId="0" xfId="1" applyFont="1" applyAlignment="1">
      <alignment horizontal="left"/>
    </xf>
    <xf numFmtId="0" fontId="5" fillId="2" borderId="2" xfId="0" applyFont="1" applyFill="1" applyBorder="1" applyAlignment="1" applyProtection="1"/>
    <xf numFmtId="0" fontId="4" fillId="2" borderId="3" xfId="0" applyFont="1" applyFill="1" applyBorder="1" applyAlignment="1" applyProtection="1">
      <alignment wrapText="1"/>
    </xf>
    <xf numFmtId="2" fontId="4" fillId="0" borderId="3" xfId="0" applyNumberFormat="1" applyFont="1" applyBorder="1" applyAlignment="1" applyProtection="1">
      <alignment vertical="top"/>
    </xf>
    <xf numFmtId="166" fontId="4" fillId="2" borderId="3" xfId="0" applyNumberFormat="1" applyFont="1" applyFill="1" applyBorder="1" applyAlignment="1" applyProtection="1">
      <alignment vertical="top" wrapText="1"/>
    </xf>
    <xf numFmtId="166" fontId="4" fillId="0" borderId="3" xfId="0" applyNumberFormat="1" applyFont="1" applyBorder="1" applyAlignment="1" applyProtection="1">
      <alignment vertical="top"/>
    </xf>
    <xf numFmtId="165" fontId="4" fillId="0" borderId="3" xfId="0" applyNumberFormat="1" applyFont="1" applyBorder="1" applyAlignment="1" applyProtection="1">
      <alignment vertical="top"/>
    </xf>
    <xf numFmtId="166" fontId="4" fillId="2" borderId="3" xfId="0" applyNumberFormat="1" applyFont="1" applyFill="1" applyBorder="1" applyAlignment="1" applyProtection="1">
      <alignment vertical="top"/>
    </xf>
    <xf numFmtId="0" fontId="4" fillId="2" borderId="3" xfId="0" applyFont="1" applyFill="1" applyBorder="1" applyAlignment="1" applyProtection="1">
      <alignment horizontal="right" wrapText="1"/>
    </xf>
    <xf numFmtId="0" fontId="4" fillId="3" borderId="3" xfId="0" applyFont="1" applyFill="1" applyBorder="1" applyAlignment="1" applyProtection="1">
      <alignment horizontal="right"/>
    </xf>
    <xf numFmtId="164" fontId="4" fillId="2" borderId="3" xfId="0" applyNumberFormat="1" applyFont="1" applyFill="1" applyBorder="1" applyAlignment="1" applyProtection="1">
      <alignment horizontal="right"/>
    </xf>
    <xf numFmtId="166" fontId="4" fillId="0" borderId="3" xfId="0" applyNumberFormat="1" applyFont="1" applyBorder="1" applyAlignment="1" applyProtection="1"/>
    <xf numFmtId="164" fontId="4" fillId="0" borderId="3" xfId="0" applyNumberFormat="1" applyFont="1" applyBorder="1" applyAlignment="1" applyProtection="1"/>
    <xf numFmtId="20" fontId="4" fillId="0" borderId="3" xfId="0" applyNumberFormat="1" applyFont="1" applyFill="1" applyBorder="1" applyAlignment="1" applyProtection="1"/>
    <xf numFmtId="165" fontId="4" fillId="2" borderId="3" xfId="0" applyNumberFormat="1" applyFont="1" applyFill="1" applyBorder="1" applyAlignment="1" applyProtection="1">
      <alignment vertical="top"/>
    </xf>
    <xf numFmtId="0" fontId="6" fillId="0" borderId="3" xfId="0" applyFont="1" applyBorder="1" applyAlignment="1" applyProtection="1">
      <alignment horizontal="center"/>
    </xf>
    <xf numFmtId="1" fontId="6" fillId="0" borderId="3" xfId="0" applyNumberFormat="1" applyFont="1" applyBorder="1" applyAlignment="1" applyProtection="1">
      <alignment horizontal="center"/>
    </xf>
    <xf numFmtId="0" fontId="0" fillId="0" borderId="0" xfId="0" applyBorder="1"/>
    <xf numFmtId="0" fontId="0" fillId="0" borderId="11" xfId="0" applyBorder="1"/>
    <xf numFmtId="0" fontId="12" fillId="0" borderId="0" xfId="1" applyFont="1" applyAlignment="1">
      <alignment horizontal="center" vertical="top"/>
    </xf>
    <xf numFmtId="0" fontId="11" fillId="0" borderId="0" xfId="1" applyFont="1" applyAlignment="1">
      <alignment vertical="top" wrapText="1"/>
    </xf>
    <xf numFmtId="20" fontId="4" fillId="3" borderId="3" xfId="0" applyNumberFormat="1" applyFont="1" applyFill="1" applyBorder="1" applyAlignment="1" applyProtection="1">
      <alignment horizontal="right"/>
    </xf>
    <xf numFmtId="0" fontId="4" fillId="0" borderId="3" xfId="1" applyFont="1" applyBorder="1" applyAlignment="1">
      <alignment vertical="center" wrapText="1"/>
    </xf>
    <xf numFmtId="0" fontId="2" fillId="0" borderId="0" xfId="0" applyFont="1" applyBorder="1" applyProtection="1"/>
    <xf numFmtId="0" fontId="6" fillId="0" borderId="1" xfId="0" applyFont="1" applyBorder="1" applyAlignment="1" applyProtection="1">
      <alignment vertical="top"/>
    </xf>
    <xf numFmtId="0" fontId="4" fillId="0" borderId="12" xfId="0" applyFont="1" applyBorder="1" applyAlignment="1" applyProtection="1">
      <alignment vertical="top" wrapText="1"/>
    </xf>
    <xf numFmtId="0" fontId="6" fillId="0" borderId="5" xfId="0" applyFont="1" applyBorder="1" applyAlignment="1" applyProtection="1">
      <alignment vertical="top"/>
    </xf>
    <xf numFmtId="0" fontId="6" fillId="0" borderId="2" xfId="0" applyFont="1" applyBorder="1" applyAlignment="1" applyProtection="1">
      <alignment vertical="top"/>
    </xf>
    <xf numFmtId="0" fontId="6" fillId="0" borderId="13" xfId="0" applyFont="1" applyFill="1" applyBorder="1" applyAlignment="1" applyProtection="1">
      <alignment vertical="center"/>
    </xf>
    <xf numFmtId="0" fontId="4" fillId="3" borderId="14" xfId="0" applyFont="1" applyFill="1" applyBorder="1" applyAlignment="1" applyProtection="1">
      <alignment vertical="center"/>
    </xf>
    <xf numFmtId="0" fontId="1" fillId="0" borderId="0" xfId="0" applyFont="1" applyBorder="1" applyAlignment="1" applyProtection="1">
      <alignment vertical="top"/>
    </xf>
    <xf numFmtId="0" fontId="6" fillId="2" borderId="4" xfId="0" applyFont="1" applyFill="1" applyBorder="1" applyAlignment="1" applyProtection="1">
      <alignment horizontal="center"/>
    </xf>
    <xf numFmtId="0" fontId="4" fillId="2" borderId="1" xfId="0" applyFont="1" applyFill="1" applyBorder="1" applyAlignment="1" applyProtection="1"/>
    <xf numFmtId="0" fontId="4" fillId="2" borderId="12" xfId="0" applyFont="1" applyFill="1" applyBorder="1" applyAlignment="1" applyProtection="1">
      <alignment vertical="top"/>
    </xf>
    <xf numFmtId="0" fontId="4" fillId="0" borderId="3" xfId="0" applyFont="1" applyBorder="1" applyAlignment="1" applyProtection="1">
      <alignment horizontal="center" textRotation="90"/>
    </xf>
    <xf numFmtId="0" fontId="5" fillId="0" borderId="3" xfId="0" applyFont="1" applyBorder="1" applyAlignment="1" applyProtection="1">
      <alignment horizontal="center" textRotation="90"/>
    </xf>
    <xf numFmtId="0" fontId="4" fillId="0" borderId="12" xfId="0" applyFont="1" applyBorder="1" applyAlignment="1" applyProtection="1">
      <alignment wrapText="1"/>
    </xf>
    <xf numFmtId="0" fontId="5" fillId="0" borderId="12" xfId="0" applyFont="1" applyBorder="1" applyAlignment="1" applyProtection="1">
      <alignment wrapText="1"/>
    </xf>
    <xf numFmtId="0" fontId="4" fillId="2" borderId="1" xfId="0" applyFont="1" applyFill="1" applyBorder="1" applyAlignment="1" applyProtection="1">
      <alignment vertical="top" wrapText="1"/>
    </xf>
    <xf numFmtId="0" fontId="5" fillId="2" borderId="1" xfId="0" applyFont="1" applyFill="1" applyBorder="1" applyAlignment="1" applyProtection="1">
      <alignment vertical="top" wrapText="1"/>
    </xf>
    <xf numFmtId="0" fontId="5" fillId="2" borderId="2" xfId="0" applyFont="1" applyFill="1" applyBorder="1" applyAlignment="1" applyProtection="1">
      <alignment vertical="top" wrapText="1"/>
    </xf>
    <xf numFmtId="14" fontId="4" fillId="2" borderId="5" xfId="0" applyNumberFormat="1" applyFont="1" applyFill="1" applyBorder="1" applyAlignment="1" applyProtection="1">
      <alignment horizontal="left" vertical="top"/>
    </xf>
    <xf numFmtId="0" fontId="5" fillId="2" borderId="6" xfId="0" applyFont="1" applyFill="1" applyBorder="1" applyAlignment="1" applyProtection="1">
      <alignment horizontal="left" vertical="top"/>
    </xf>
    <xf numFmtId="0" fontId="4" fillId="0" borderId="4" xfId="0" applyFont="1" applyBorder="1" applyAlignment="1" applyProtection="1">
      <alignment horizontal="center"/>
    </xf>
    <xf numFmtId="0" fontId="5" fillId="0" borderId="5" xfId="0" applyFont="1" applyBorder="1" applyAlignment="1" applyProtection="1"/>
    <xf numFmtId="0" fontId="5" fillId="0" borderId="6" xfId="0" applyFont="1" applyBorder="1" applyAlignment="1" applyProtection="1"/>
    <xf numFmtId="0" fontId="4" fillId="2" borderId="3" xfId="0" applyFont="1" applyFill="1" applyBorder="1" applyAlignment="1" applyProtection="1">
      <alignment vertical="top" wrapText="1"/>
    </xf>
    <xf numFmtId="0" fontId="5" fillId="2" borderId="3" xfId="0" applyFont="1" applyFill="1" applyBorder="1" applyAlignment="1" applyProtection="1">
      <alignment vertical="top" wrapText="1"/>
    </xf>
    <xf numFmtId="1" fontId="4" fillId="0" borderId="3" xfId="0" applyNumberFormat="1" applyFont="1" applyBorder="1" applyAlignment="1" applyProtection="1">
      <alignment horizontal="center" textRotation="90"/>
    </xf>
    <xf numFmtId="0" fontId="6" fillId="0" borderId="2" xfId="0" applyFont="1" applyBorder="1" applyAlignment="1" applyProtection="1">
      <alignment vertical="top"/>
    </xf>
    <xf numFmtId="0" fontId="7" fillId="0" borderId="3" xfId="0" applyFont="1" applyBorder="1" applyAlignment="1">
      <alignment vertical="top"/>
    </xf>
    <xf numFmtId="0" fontId="6" fillId="0" borderId="2" xfId="0" applyFont="1" applyBorder="1" applyAlignment="1" applyProtection="1">
      <alignment horizontal="left"/>
    </xf>
    <xf numFmtId="0" fontId="6" fillId="0" borderId="3" xfId="0" applyFont="1" applyBorder="1" applyAlignment="1" applyProtection="1">
      <alignment horizontal="left"/>
    </xf>
    <xf numFmtId="0" fontId="6" fillId="2" borderId="1" xfId="0" applyFont="1" applyFill="1" applyBorder="1" applyAlignment="1" applyProtection="1">
      <alignment vertical="top" wrapText="1"/>
    </xf>
    <xf numFmtId="0" fontId="7" fillId="2" borderId="1" xfId="0" applyFont="1" applyFill="1" applyBorder="1" applyAlignment="1" applyProtection="1">
      <alignment vertical="top" wrapText="1"/>
    </xf>
    <xf numFmtId="0" fontId="7" fillId="2" borderId="2" xfId="0" applyFont="1" applyFill="1" applyBorder="1" applyAlignment="1" applyProtection="1">
      <alignment vertical="top" wrapText="1"/>
    </xf>
    <xf numFmtId="0" fontId="4" fillId="0" borderId="3" xfId="1" applyFont="1" applyBorder="1" applyAlignment="1">
      <alignment vertical="center" wrapText="1"/>
    </xf>
    <xf numFmtId="0" fontId="10" fillId="0" borderId="3" xfId="1" applyFont="1" applyBorder="1" applyAlignment="1">
      <alignment horizontal="center" vertical="center" wrapText="1"/>
    </xf>
    <xf numFmtId="0" fontId="6" fillId="0" borderId="7" xfId="1" applyFont="1" applyBorder="1" applyAlignment="1">
      <alignment horizontal="left" vertical="center" wrapText="1"/>
    </xf>
    <xf numFmtId="0" fontId="4" fillId="0" borderId="10" xfId="1" applyFont="1" applyBorder="1" applyAlignment="1">
      <alignment vertical="center" wrapText="1"/>
    </xf>
  </cellXfs>
  <cellStyles count="2">
    <cellStyle name="Standard" xfId="0" builtinId="0"/>
    <cellStyle name="Standard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leer!$B$2</c:f>
              <c:strCache>
                <c:ptCount val="1"/>
              </c:strCache>
            </c:strRef>
          </c:tx>
          <c:xVal>
            <c:numRef>
              <c:f>leer!$H$8:$H$28</c:f>
              <c:numCache>
                <c:formatCode>0.0</c:formatCode>
                <c:ptCount val="21"/>
                <c:pt idx="0" formatCode="General">
                  <c:v>0.0</c:v>
                </c:pt>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pt idx="16">
                  <c:v>0.0</c:v>
                </c:pt>
                <c:pt idx="17">
                  <c:v>0.0</c:v>
                </c:pt>
                <c:pt idx="18">
                  <c:v>0.0</c:v>
                </c:pt>
                <c:pt idx="19">
                  <c:v>0.0</c:v>
                </c:pt>
                <c:pt idx="20">
                  <c:v>0.0</c:v>
                </c:pt>
              </c:numCache>
            </c:numRef>
          </c:xVal>
          <c:yVal>
            <c:numRef>
              <c:f>leer!$C$8:$C$28</c:f>
              <c:numCache>
                <c:formatCode>General</c:formatCode>
                <c:ptCount val="21"/>
              </c:numCache>
            </c:numRef>
          </c:yVal>
          <c:smooth val="0"/>
        </c:ser>
        <c:dLbls>
          <c:showLegendKey val="0"/>
          <c:showVal val="0"/>
          <c:showCatName val="0"/>
          <c:showSerName val="0"/>
          <c:showPercent val="0"/>
          <c:showBubbleSize val="0"/>
        </c:dLbls>
        <c:axId val="2133575032"/>
        <c:axId val="2139858264"/>
      </c:scatterChart>
      <c:valAx>
        <c:axId val="2133575032"/>
        <c:scaling>
          <c:orientation val="minMax"/>
          <c:min val="0.0"/>
        </c:scaling>
        <c:delete val="0"/>
        <c:axPos val="b"/>
        <c:majorGridlines/>
        <c:title>
          <c:tx>
            <c:rich>
              <a:bodyPr/>
              <a:lstStyle/>
              <a:p>
                <a:pPr>
                  <a:defRPr sz="1200"/>
                </a:pPr>
                <a:r>
                  <a:rPr lang="de-DE" sz="1200"/>
                  <a:t>[Horizontal</a:t>
                </a:r>
                <a:r>
                  <a:rPr lang="de-DE" sz="1200" baseline="0"/>
                  <a:t> Distanz </a:t>
                </a:r>
                <a:r>
                  <a:rPr lang="de-DE" sz="1200"/>
                  <a:t>km]</a:t>
                </a:r>
              </a:p>
            </c:rich>
          </c:tx>
          <c:layout/>
          <c:overlay val="0"/>
        </c:title>
        <c:numFmt formatCode="General" sourceLinked="1"/>
        <c:majorTickMark val="out"/>
        <c:minorTickMark val="cross"/>
        <c:tickLblPos val="nextTo"/>
        <c:txPr>
          <a:bodyPr/>
          <a:lstStyle/>
          <a:p>
            <a:pPr>
              <a:defRPr sz="1200"/>
            </a:pPr>
            <a:endParaRPr lang="de-DE"/>
          </a:p>
        </c:txPr>
        <c:crossAx val="2139858264"/>
        <c:crosses val="autoZero"/>
        <c:crossBetween val="midCat"/>
        <c:majorUnit val="5.0"/>
      </c:valAx>
      <c:valAx>
        <c:axId val="2139858264"/>
        <c:scaling>
          <c:orientation val="minMax"/>
        </c:scaling>
        <c:delete val="0"/>
        <c:axPos val="l"/>
        <c:majorGridlines/>
        <c:title>
          <c:tx>
            <c:rich>
              <a:bodyPr rot="-5400000" vert="horz"/>
              <a:lstStyle/>
              <a:p>
                <a:pPr>
                  <a:defRPr sz="1200"/>
                </a:pPr>
                <a:r>
                  <a:rPr lang="de-DE" sz="1200"/>
                  <a:t>[Höhe</a:t>
                </a:r>
                <a:r>
                  <a:rPr lang="de-DE" sz="1200" baseline="0"/>
                  <a:t> müM]</a:t>
                </a:r>
                <a:endParaRPr lang="de-DE" sz="1200"/>
              </a:p>
            </c:rich>
          </c:tx>
          <c:layout/>
          <c:overlay val="0"/>
        </c:title>
        <c:numFmt formatCode="General" sourceLinked="1"/>
        <c:majorTickMark val="out"/>
        <c:minorTickMark val="cross"/>
        <c:tickLblPos val="nextTo"/>
        <c:txPr>
          <a:bodyPr/>
          <a:lstStyle/>
          <a:p>
            <a:pPr>
              <a:defRPr sz="1200"/>
            </a:pPr>
            <a:endParaRPr lang="de-DE"/>
          </a:p>
        </c:txPr>
        <c:crossAx val="2133575032"/>
        <c:crosses val="autoZero"/>
        <c:crossBetween val="midCat"/>
      </c:valAx>
    </c:plotArea>
    <c:plotVisOnly val="1"/>
    <c:dispBlanksAs val="gap"/>
    <c:showDLblsOverMax val="0"/>
  </c:chart>
  <c:printSettings>
    <c:headerFooter/>
    <c:pageMargins b="0.787401575" l="0.700000000000001" r="0.700000000000001" t="0.7874015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Beispiel!$B$2</c:f>
              <c:strCache>
                <c:ptCount val="1"/>
                <c:pt idx="0">
                  <c:v>Vrin (GR) - Disrut Pass - Greina Ebene - Campo (Blenio)</c:v>
                </c:pt>
              </c:strCache>
            </c:strRef>
          </c:tx>
          <c:xVal>
            <c:numRef>
              <c:f>Beispiel!$H$8:$H$28</c:f>
              <c:numCache>
                <c:formatCode>0.0</c:formatCode>
                <c:ptCount val="21"/>
                <c:pt idx="0" formatCode="General">
                  <c:v>0.0</c:v>
                </c:pt>
                <c:pt idx="1">
                  <c:v>1.0</c:v>
                </c:pt>
                <c:pt idx="2">
                  <c:v>1.0</c:v>
                </c:pt>
                <c:pt idx="3">
                  <c:v>2.2</c:v>
                </c:pt>
                <c:pt idx="4">
                  <c:v>4.0</c:v>
                </c:pt>
                <c:pt idx="5">
                  <c:v>6.7</c:v>
                </c:pt>
                <c:pt idx="6">
                  <c:v>7.7</c:v>
                </c:pt>
                <c:pt idx="7">
                  <c:v>7.9</c:v>
                </c:pt>
                <c:pt idx="8">
                  <c:v>8.5</c:v>
                </c:pt>
                <c:pt idx="9">
                  <c:v>8.5</c:v>
                </c:pt>
                <c:pt idx="10">
                  <c:v>10.0</c:v>
                </c:pt>
                <c:pt idx="11">
                  <c:v>11.0</c:v>
                </c:pt>
                <c:pt idx="12">
                  <c:v>13.5</c:v>
                </c:pt>
                <c:pt idx="13">
                  <c:v>14.0</c:v>
                </c:pt>
                <c:pt idx="14">
                  <c:v>14.5</c:v>
                </c:pt>
                <c:pt idx="15">
                  <c:v>15.8</c:v>
                </c:pt>
                <c:pt idx="16">
                  <c:v>17.3</c:v>
                </c:pt>
                <c:pt idx="17">
                  <c:v>18.8</c:v>
                </c:pt>
                <c:pt idx="18">
                  <c:v>20.8</c:v>
                </c:pt>
                <c:pt idx="19">
                  <c:v>22.8</c:v>
                </c:pt>
                <c:pt idx="20">
                  <c:v>24.3</c:v>
                </c:pt>
              </c:numCache>
            </c:numRef>
          </c:xVal>
          <c:yVal>
            <c:numRef>
              <c:f>Beispiel!$C$8:$C$28</c:f>
              <c:numCache>
                <c:formatCode>General</c:formatCode>
                <c:ptCount val="21"/>
                <c:pt idx="0">
                  <c:v>1400.0</c:v>
                </c:pt>
                <c:pt idx="1">
                  <c:v>1500.0</c:v>
                </c:pt>
                <c:pt idx="2">
                  <c:v>1598.0</c:v>
                </c:pt>
                <c:pt idx="3">
                  <c:v>1667.0</c:v>
                </c:pt>
                <c:pt idx="4">
                  <c:v>1899.0</c:v>
                </c:pt>
                <c:pt idx="5">
                  <c:v>2428.0</c:v>
                </c:pt>
                <c:pt idx="6">
                  <c:v>2194.0</c:v>
                </c:pt>
                <c:pt idx="7">
                  <c:v>2257.0</c:v>
                </c:pt>
                <c:pt idx="8">
                  <c:v>2170.0</c:v>
                </c:pt>
                <c:pt idx="9">
                  <c:v>2170.0</c:v>
                </c:pt>
                <c:pt idx="10">
                  <c:v>2265.0</c:v>
                </c:pt>
                <c:pt idx="11">
                  <c:v>2246.0</c:v>
                </c:pt>
                <c:pt idx="12">
                  <c:v>2344.0</c:v>
                </c:pt>
                <c:pt idx="13">
                  <c:v>2355.0</c:v>
                </c:pt>
                <c:pt idx="14">
                  <c:v>2379.0</c:v>
                </c:pt>
                <c:pt idx="15">
                  <c:v>2229.0</c:v>
                </c:pt>
                <c:pt idx="16">
                  <c:v>1976.0</c:v>
                </c:pt>
                <c:pt idx="17">
                  <c:v>1784.0</c:v>
                </c:pt>
                <c:pt idx="18">
                  <c:v>1408.0</c:v>
                </c:pt>
                <c:pt idx="19">
                  <c:v>1240.0</c:v>
                </c:pt>
                <c:pt idx="20">
                  <c:v>1216.0</c:v>
                </c:pt>
              </c:numCache>
            </c:numRef>
          </c:yVal>
          <c:smooth val="0"/>
        </c:ser>
        <c:dLbls>
          <c:showLegendKey val="0"/>
          <c:showVal val="0"/>
          <c:showCatName val="0"/>
          <c:showSerName val="0"/>
          <c:showPercent val="0"/>
          <c:showBubbleSize val="0"/>
        </c:dLbls>
        <c:axId val="2140769352"/>
        <c:axId val="2140775112"/>
      </c:scatterChart>
      <c:valAx>
        <c:axId val="2140769352"/>
        <c:scaling>
          <c:orientation val="minMax"/>
          <c:min val="0.0"/>
        </c:scaling>
        <c:delete val="0"/>
        <c:axPos val="b"/>
        <c:majorGridlines/>
        <c:title>
          <c:tx>
            <c:rich>
              <a:bodyPr/>
              <a:lstStyle/>
              <a:p>
                <a:pPr>
                  <a:defRPr sz="1200"/>
                </a:pPr>
                <a:r>
                  <a:rPr lang="de-DE" sz="1200"/>
                  <a:t>[Horizontal</a:t>
                </a:r>
                <a:r>
                  <a:rPr lang="de-DE" sz="1200" baseline="0"/>
                  <a:t> Distanz </a:t>
                </a:r>
                <a:r>
                  <a:rPr lang="de-DE" sz="1200"/>
                  <a:t>km]</a:t>
                </a:r>
              </a:p>
            </c:rich>
          </c:tx>
          <c:layout/>
          <c:overlay val="0"/>
        </c:title>
        <c:numFmt formatCode="General" sourceLinked="1"/>
        <c:majorTickMark val="out"/>
        <c:minorTickMark val="cross"/>
        <c:tickLblPos val="nextTo"/>
        <c:txPr>
          <a:bodyPr/>
          <a:lstStyle/>
          <a:p>
            <a:pPr>
              <a:defRPr sz="1200"/>
            </a:pPr>
            <a:endParaRPr lang="de-DE"/>
          </a:p>
        </c:txPr>
        <c:crossAx val="2140775112"/>
        <c:crosses val="autoZero"/>
        <c:crossBetween val="midCat"/>
        <c:majorUnit val="5.0"/>
      </c:valAx>
      <c:valAx>
        <c:axId val="2140775112"/>
        <c:scaling>
          <c:orientation val="minMax"/>
        </c:scaling>
        <c:delete val="0"/>
        <c:axPos val="l"/>
        <c:majorGridlines/>
        <c:title>
          <c:tx>
            <c:rich>
              <a:bodyPr rot="-5400000" vert="horz"/>
              <a:lstStyle/>
              <a:p>
                <a:pPr>
                  <a:defRPr sz="1200"/>
                </a:pPr>
                <a:r>
                  <a:rPr lang="de-DE" sz="1200"/>
                  <a:t>[Höhe</a:t>
                </a:r>
                <a:r>
                  <a:rPr lang="de-DE" sz="1200" baseline="0"/>
                  <a:t> müM]</a:t>
                </a:r>
                <a:endParaRPr lang="de-DE" sz="1200"/>
              </a:p>
            </c:rich>
          </c:tx>
          <c:layout/>
          <c:overlay val="0"/>
        </c:title>
        <c:numFmt formatCode="General" sourceLinked="1"/>
        <c:majorTickMark val="out"/>
        <c:minorTickMark val="cross"/>
        <c:tickLblPos val="nextTo"/>
        <c:txPr>
          <a:bodyPr/>
          <a:lstStyle/>
          <a:p>
            <a:pPr>
              <a:defRPr sz="1200"/>
            </a:pPr>
            <a:endParaRPr lang="de-DE"/>
          </a:p>
        </c:txPr>
        <c:crossAx val="2140769352"/>
        <c:crosses val="autoZero"/>
        <c:crossBetween val="midCat"/>
      </c:valAx>
    </c:plotArea>
    <c:plotVisOnly val="1"/>
    <c:dispBlanksAs val="gap"/>
    <c:showDLblsOverMax val="0"/>
  </c:chart>
  <c:printSettings>
    <c:headerFooter/>
    <c:pageMargins b="0.787401575" l="0.700000000000001" r="0.700000000000001" t="0.7874015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 Id="rId2"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778930</xdr:colOff>
      <xdr:row>0</xdr:row>
      <xdr:rowOff>94194</xdr:rowOff>
    </xdr:from>
    <xdr:to>
      <xdr:col>13</xdr:col>
      <xdr:colOff>779197</xdr:colOff>
      <xdr:row>0</xdr:row>
      <xdr:rowOff>612375</xdr:rowOff>
    </xdr:to>
    <xdr:pic>
      <xdr:nvPicPr>
        <xdr:cNvPr id="2" name="Image 5" descr="J+S_d_f_1c_50.jpg"/>
        <xdr:cNvPicPr>
          <a:picLocks noChangeAspect="1"/>
        </xdr:cNvPicPr>
      </xdr:nvPicPr>
      <xdr:blipFill>
        <a:blip xmlns:r="http://schemas.openxmlformats.org/officeDocument/2006/relationships" r:embed="rId1" cstate="print"/>
        <a:stretch>
          <a:fillRect/>
        </a:stretch>
      </xdr:blipFill>
      <xdr:spPr>
        <a:xfrm>
          <a:off x="9256180" y="94194"/>
          <a:ext cx="267" cy="518181"/>
        </a:xfrm>
        <a:prstGeom prst="rect">
          <a:avLst/>
        </a:prstGeom>
      </xdr:spPr>
    </xdr:pic>
    <xdr:clientData/>
  </xdr:twoCellAnchor>
  <xdr:twoCellAnchor>
    <xdr:from>
      <xdr:col>0</xdr:col>
      <xdr:colOff>93008</xdr:colOff>
      <xdr:row>29</xdr:row>
      <xdr:rowOff>73678</xdr:rowOff>
    </xdr:from>
    <xdr:to>
      <xdr:col>13</xdr:col>
      <xdr:colOff>1512795</xdr:colOff>
      <xdr:row>51</xdr:row>
      <xdr:rowOff>134470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1000125</xdr:colOff>
      <xdr:row>0</xdr:row>
      <xdr:rowOff>76200</xdr:rowOff>
    </xdr:from>
    <xdr:to>
      <xdr:col>13</xdr:col>
      <xdr:colOff>1600467</xdr:colOff>
      <xdr:row>0</xdr:row>
      <xdr:rowOff>691079</xdr:rowOff>
    </xdr:to>
    <xdr:pic>
      <xdr:nvPicPr>
        <xdr:cNvPr id="4" name="Image 82" descr="J+S_d_f_1c_50.jpg"/>
        <xdr:cNvPicPr>
          <a:picLocks noChangeAspect="1"/>
        </xdr:cNvPicPr>
      </xdr:nvPicPr>
      <xdr:blipFill>
        <a:blip xmlns:r="http://schemas.openxmlformats.org/officeDocument/2006/relationships" r:embed="rId1" cstate="print"/>
        <a:stretch>
          <a:fillRect/>
        </a:stretch>
      </xdr:blipFill>
      <xdr:spPr>
        <a:xfrm>
          <a:off x="9791700" y="76200"/>
          <a:ext cx="600342" cy="6148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778930</xdr:colOff>
      <xdr:row>0</xdr:row>
      <xdr:rowOff>94194</xdr:rowOff>
    </xdr:from>
    <xdr:to>
      <xdr:col>13</xdr:col>
      <xdr:colOff>779197</xdr:colOff>
      <xdr:row>0</xdr:row>
      <xdr:rowOff>612375</xdr:rowOff>
    </xdr:to>
    <xdr:pic>
      <xdr:nvPicPr>
        <xdr:cNvPr id="2" name="Image 5" descr="J+S_d_f_1c_50.jpg"/>
        <xdr:cNvPicPr>
          <a:picLocks noChangeAspect="1"/>
        </xdr:cNvPicPr>
      </xdr:nvPicPr>
      <xdr:blipFill>
        <a:blip xmlns:r="http://schemas.openxmlformats.org/officeDocument/2006/relationships" r:embed="rId1" cstate="print"/>
        <a:stretch>
          <a:fillRect/>
        </a:stretch>
      </xdr:blipFill>
      <xdr:spPr>
        <a:xfrm>
          <a:off x="7408330" y="94194"/>
          <a:ext cx="600342" cy="606707"/>
        </a:xfrm>
        <a:prstGeom prst="rect">
          <a:avLst/>
        </a:prstGeom>
      </xdr:spPr>
    </xdr:pic>
    <xdr:clientData/>
  </xdr:twoCellAnchor>
  <xdr:twoCellAnchor>
    <xdr:from>
      <xdr:col>0</xdr:col>
      <xdr:colOff>93009</xdr:colOff>
      <xdr:row>29</xdr:row>
      <xdr:rowOff>73678</xdr:rowOff>
    </xdr:from>
    <xdr:to>
      <xdr:col>13</xdr:col>
      <xdr:colOff>952501</xdr:colOff>
      <xdr:row>47</xdr:row>
      <xdr:rowOff>57150</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1000125</xdr:colOff>
      <xdr:row>0</xdr:row>
      <xdr:rowOff>66675</xdr:rowOff>
    </xdr:from>
    <xdr:to>
      <xdr:col>13</xdr:col>
      <xdr:colOff>1600467</xdr:colOff>
      <xdr:row>0</xdr:row>
      <xdr:rowOff>681554</xdr:rowOff>
    </xdr:to>
    <xdr:pic>
      <xdr:nvPicPr>
        <xdr:cNvPr id="4" name="Image 82" descr="J+S_d_f_1c_50.jpg"/>
        <xdr:cNvPicPr>
          <a:picLocks noChangeAspect="1"/>
        </xdr:cNvPicPr>
      </xdr:nvPicPr>
      <xdr:blipFill>
        <a:blip xmlns:r="http://schemas.openxmlformats.org/officeDocument/2006/relationships" r:embed="rId1" cstate="print"/>
        <a:stretch>
          <a:fillRect/>
        </a:stretch>
      </xdr:blipFill>
      <xdr:spPr>
        <a:xfrm>
          <a:off x="9791700" y="66675"/>
          <a:ext cx="600342" cy="6148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168757</xdr:colOff>
      <xdr:row>3</xdr:row>
      <xdr:rowOff>97385</xdr:rowOff>
    </xdr:from>
    <xdr:to>
      <xdr:col>3</xdr:col>
      <xdr:colOff>198951</xdr:colOff>
      <xdr:row>10</xdr:row>
      <xdr:rowOff>483628</xdr:rowOff>
    </xdr:to>
    <xdr:pic>
      <xdr:nvPicPr>
        <xdr:cNvPr id="2" name="Image 80" descr="marschenzeit.jpg"/>
        <xdr:cNvPicPr>
          <a:picLocks noChangeAspect="1"/>
        </xdr:cNvPicPr>
      </xdr:nvPicPr>
      <xdr:blipFill>
        <a:blip xmlns:r="http://schemas.openxmlformats.org/officeDocument/2006/relationships" r:embed="rId1" cstate="print"/>
        <a:stretch>
          <a:fillRect/>
        </a:stretch>
      </xdr:blipFill>
      <xdr:spPr>
        <a:xfrm>
          <a:off x="168757" y="1011785"/>
          <a:ext cx="7231094" cy="4034318"/>
        </a:xfrm>
        <a:prstGeom prst="rect">
          <a:avLst/>
        </a:prstGeom>
        <a:ln>
          <a:noFill/>
        </a:ln>
      </xdr:spPr>
    </xdr:pic>
    <xdr:clientData/>
  </xdr:twoCellAnchor>
  <xdr:twoCellAnchor>
    <xdr:from>
      <xdr:col>0</xdr:col>
      <xdr:colOff>28028</xdr:colOff>
      <xdr:row>13</xdr:row>
      <xdr:rowOff>333375</xdr:rowOff>
    </xdr:from>
    <xdr:to>
      <xdr:col>2</xdr:col>
      <xdr:colOff>6644455</xdr:colOff>
      <xdr:row>39</xdr:row>
      <xdr:rowOff>153053</xdr:rowOff>
    </xdr:to>
    <xdr:grpSp>
      <xdr:nvGrpSpPr>
        <xdr:cNvPr id="3" name="Group 115"/>
        <xdr:cNvGrpSpPr>
          <a:grpSpLocks/>
        </xdr:cNvGrpSpPr>
      </xdr:nvGrpSpPr>
      <xdr:grpSpPr bwMode="auto">
        <a:xfrm>
          <a:off x="28028" y="6353175"/>
          <a:ext cx="7238727" cy="7731778"/>
          <a:chOff x="4" y="473"/>
          <a:chExt cx="741" cy="875"/>
        </a:xfrm>
      </xdr:grpSpPr>
      <xdr:sp macro="" textlink="">
        <xdr:nvSpPr>
          <xdr:cNvPr id="4" name="Text Box 5"/>
          <xdr:cNvSpPr txBox="1">
            <a:spLocks noChangeArrowheads="1"/>
          </xdr:cNvSpPr>
        </xdr:nvSpPr>
        <xdr:spPr bwMode="auto">
          <a:xfrm>
            <a:off x="46" y="477"/>
            <a:ext cx="699" cy="871"/>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Wähle geeignete Geländepunkte aus und achte darauf, dass auf jeden Fall die höchst- und tiefstgelegenen Punkte deiner Route dabei sind.</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Hier gibst du die Höhe über Meer des Geländepunktes an. Ist die Höhe auf der Karte nicht angegeben, musst du sie mit Hilfe der Höhenkurven bestimmen. Die Distanz zwischen den Höhenkurven ist unten auf der Karte angegeben. Sie beträgt im Mittelland und Jura normalerweise 10 m, in den Alpen meist 2 0m.</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Hier wird der Höhenunterschied zwischen den Geländepunkten bestimmt. Er wird in Hektometer (100 m) angegeben, um die Berechnung der Leistungskilometer zu vereinfachen. Gefälle werden mit einem - gekennzeichnet.</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Hier wird die horizontale Distanz zwischen den Geländepunkten eingetragen. Die Distanz muss entlang des Weges gemessen werden. Sie wird in Kilometern eingetragen. Wenn Du hier keine horiontal Distanz eingibst (0) wird auf diesem «Zwischenweg» weder die Höhe noch die horizontal Distanz in die Marschzeit miteinfliessen (also keine Lkm werden addiert). Nur die Zeit, die Du vorgibst (z.B. Fahrzeit) wird dazu gerechnet. Diese Funktion ist dazu da, um Bahnfahrten oder Übernachtungen, etc. einzubauen.</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Die Leistungskilometer werden bestimmt, indem die Steigung und die Distanz zusammengezählt werden. Gefälle wird nicht berücksichtigt (starkes Gefälle siehe Kasten).</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Die reine Zeit zwischen den Punkten wird bestimmt, indem die Leistungskilometer mit dem Geschwindigkeitsfaktor multipliziert werden.</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Hier wird die Distanz laufend zusammengezählt.</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Hier werden die Leistungskilometer laufend zusammengezählt. </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Hier wird die Steigung/Gefälle in % angegeben, somit kann hier die «Steilheit» des Weges analysiert werden.</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In dieser Spalte werden mit Hilfe der Zeit aus der Spalte «Zeit» die Abmarschzeiten an den einzelnen Punkten geplant. In der obersten Zeile trägst du die Startzeit ein.</a:t>
            </a:r>
          </a:p>
          <a:p>
            <a:pPr algn="l" rtl="0">
              <a:defRPr sz="1000"/>
            </a:pPr>
            <a:endParaRPr lang="en-US" sz="1200" b="0" i="0" u="none" strike="noStrike" baseline="0">
              <a:solidFill>
                <a:srgbClr val="000000"/>
              </a:solidFill>
              <a:latin typeface="Arial" pitchFamily="34" charset="0"/>
              <a:cs typeface="Arial" pitchFamily="34" charset="0"/>
            </a:endParaRPr>
          </a:p>
          <a:p>
            <a:pPr rtl="0"/>
            <a:r>
              <a:rPr lang="en-US" sz="1200" b="0" i="0" baseline="0">
                <a:latin typeface="Arial" pitchFamily="34" charset="0"/>
                <a:ea typeface="+mn-ea"/>
                <a:cs typeface="Arial" pitchFamily="34" charset="0"/>
              </a:rPr>
              <a:t>Hier kannst du während der Wanderung die tatsächliche Zeit eintragen. So siehst du, ob deine Planung stimmt oder ob du umplanen musst.</a:t>
            </a:r>
            <a:endParaRPr lang="de-CH" sz="1200">
              <a:latin typeface="Arial" pitchFamily="34" charset="0"/>
              <a:cs typeface="Arial" pitchFamily="34" charset="0"/>
            </a:endParaRPr>
          </a:p>
          <a:p>
            <a:pPr rtl="0" fontAlgn="base"/>
            <a:endParaRPr lang="en-US" sz="1200" b="0" i="0" baseline="0">
              <a:latin typeface="Arial" pitchFamily="34" charset="0"/>
              <a:ea typeface="+mn-ea"/>
              <a:cs typeface="Arial" pitchFamily="34" charset="0"/>
            </a:endParaRPr>
          </a:p>
          <a:p>
            <a:pPr rtl="0"/>
            <a:r>
              <a:rPr lang="en-US" sz="1200" b="0" i="0" baseline="0">
                <a:latin typeface="Arial" pitchFamily="34" charset="0"/>
                <a:ea typeface="+mn-ea"/>
                <a:cs typeface="Arial" pitchFamily="34" charset="0"/>
              </a:rPr>
              <a:t>Hier können die Pausen an den entsprechenden Geländepunkten eingetragen werden.</a:t>
            </a:r>
          </a:p>
          <a:p>
            <a:pPr rtl="0" fontAlgn="base"/>
            <a:endParaRPr lang="en-US" sz="1100" b="0" i="0" baseline="0">
              <a:latin typeface="+mn-lt"/>
              <a:ea typeface="+mn-ea"/>
              <a:cs typeface="+mn-cs"/>
            </a:endParaRPr>
          </a:p>
          <a:p>
            <a:pPr rtl="0"/>
            <a:r>
              <a:rPr lang="en-US" sz="1200" b="0" i="0" baseline="0">
                <a:latin typeface="Arial" pitchFamily="34" charset="0"/>
                <a:ea typeface="+mn-ea"/>
                <a:cs typeface="Arial" pitchFamily="34" charset="0"/>
              </a:rPr>
              <a:t>Hier muss der Geschwindigkeitsfaktor eingegeben werden.</a:t>
            </a:r>
            <a:endParaRPr lang="de-CH" sz="1200">
              <a:latin typeface="Arial" pitchFamily="34" charset="0"/>
              <a:ea typeface="+mn-ea"/>
              <a:cs typeface="Arial" pitchFamily="34" charset="0"/>
            </a:endParaRPr>
          </a:p>
          <a:p>
            <a:pPr rtl="0"/>
            <a:endParaRPr lang="de-CH" sz="1200">
              <a:latin typeface="Arial" pitchFamily="34" charset="0"/>
              <a:cs typeface="Arial" pitchFamily="34" charset="0"/>
            </a:endParaRPr>
          </a:p>
          <a:p>
            <a:pPr algn="l" rtl="0">
              <a:defRPr sz="1000"/>
            </a:pP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xdr:txBody>
      </xdr:sp>
      <xdr:grpSp>
        <xdr:nvGrpSpPr>
          <xdr:cNvPr id="5" name="Group 62"/>
          <xdr:cNvGrpSpPr>
            <a:grpSpLocks/>
          </xdr:cNvGrpSpPr>
        </xdr:nvGrpSpPr>
        <xdr:grpSpPr bwMode="auto">
          <a:xfrm>
            <a:off x="8" y="473"/>
            <a:ext cx="27" cy="27"/>
            <a:chOff x="0" y="562"/>
            <a:chExt cx="27" cy="27"/>
          </a:xfrm>
        </xdr:grpSpPr>
        <xdr:sp macro="" textlink="">
          <xdr:nvSpPr>
            <xdr:cNvPr id="39" name="Oval 6"/>
            <xdr:cNvSpPr>
              <a:spLocks noChangeArrowheads="1"/>
            </xdr:cNvSpPr>
          </xdr:nvSpPr>
          <xdr:spPr bwMode="auto">
            <a:xfrm>
              <a:off x="0" y="562"/>
              <a:ext cx="27" cy="27"/>
            </a:xfrm>
            <a:prstGeom prst="ellipse">
              <a:avLst/>
            </a:prstGeom>
            <a:solidFill>
              <a:srgbClr val="FFFFFF"/>
            </a:solidFill>
            <a:ln w="9525">
              <a:solidFill>
                <a:srgbClr val="000000"/>
              </a:solidFill>
              <a:round/>
              <a:headEnd/>
              <a:tailEnd/>
            </a:ln>
          </xdr:spPr>
        </xdr:sp>
        <xdr:sp macro="" textlink="">
          <xdr:nvSpPr>
            <xdr:cNvPr id="40" name="Text Box 7"/>
            <xdr:cNvSpPr txBox="1">
              <a:spLocks noChangeArrowheads="1"/>
            </xdr:cNvSpPr>
          </xdr:nvSpPr>
          <xdr:spPr bwMode="auto">
            <a:xfrm>
              <a:off x="2" y="563"/>
              <a:ext cx="24" cy="26"/>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1</a:t>
              </a:r>
            </a:p>
          </xdr:txBody>
        </xdr:sp>
      </xdr:grpSp>
      <xdr:grpSp>
        <xdr:nvGrpSpPr>
          <xdr:cNvPr id="6" name="Group 66"/>
          <xdr:cNvGrpSpPr>
            <a:grpSpLocks/>
          </xdr:cNvGrpSpPr>
        </xdr:nvGrpSpPr>
        <xdr:grpSpPr bwMode="auto">
          <a:xfrm>
            <a:off x="8" y="534"/>
            <a:ext cx="27" cy="27"/>
            <a:chOff x="0" y="623"/>
            <a:chExt cx="27" cy="27"/>
          </a:xfrm>
        </xdr:grpSpPr>
        <xdr:sp macro="" textlink="">
          <xdr:nvSpPr>
            <xdr:cNvPr id="37" name="Oval 11"/>
            <xdr:cNvSpPr>
              <a:spLocks noChangeArrowheads="1"/>
            </xdr:cNvSpPr>
          </xdr:nvSpPr>
          <xdr:spPr bwMode="auto">
            <a:xfrm>
              <a:off x="0" y="623"/>
              <a:ext cx="27" cy="27"/>
            </a:xfrm>
            <a:prstGeom prst="ellipse">
              <a:avLst/>
            </a:prstGeom>
            <a:solidFill>
              <a:srgbClr val="FFFFFF"/>
            </a:solidFill>
            <a:ln w="9525">
              <a:solidFill>
                <a:srgbClr val="000000"/>
              </a:solidFill>
              <a:round/>
              <a:headEnd/>
              <a:tailEnd/>
            </a:ln>
          </xdr:spPr>
        </xdr:sp>
        <xdr:sp macro="" textlink="">
          <xdr:nvSpPr>
            <xdr:cNvPr id="38" name="Text Box 12"/>
            <xdr:cNvSpPr txBox="1">
              <a:spLocks noChangeArrowheads="1"/>
            </xdr:cNvSpPr>
          </xdr:nvSpPr>
          <xdr:spPr bwMode="auto">
            <a:xfrm>
              <a:off x="2" y="624"/>
              <a:ext cx="24" cy="26"/>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2</a:t>
              </a:r>
            </a:p>
          </xdr:txBody>
        </xdr:sp>
      </xdr:grpSp>
      <xdr:grpSp>
        <xdr:nvGrpSpPr>
          <xdr:cNvPr id="7" name="Group 78"/>
          <xdr:cNvGrpSpPr>
            <a:grpSpLocks/>
          </xdr:cNvGrpSpPr>
        </xdr:nvGrpSpPr>
        <xdr:grpSpPr bwMode="auto">
          <a:xfrm>
            <a:off x="8" y="854"/>
            <a:ext cx="27" cy="27"/>
            <a:chOff x="0" y="943"/>
            <a:chExt cx="27" cy="27"/>
          </a:xfrm>
        </xdr:grpSpPr>
        <xdr:sp macro="" textlink="">
          <xdr:nvSpPr>
            <xdr:cNvPr id="35" name="Oval 14"/>
            <xdr:cNvSpPr>
              <a:spLocks noChangeArrowheads="1"/>
            </xdr:cNvSpPr>
          </xdr:nvSpPr>
          <xdr:spPr bwMode="auto">
            <a:xfrm>
              <a:off x="0" y="943"/>
              <a:ext cx="27" cy="27"/>
            </a:xfrm>
            <a:prstGeom prst="ellipse">
              <a:avLst/>
            </a:prstGeom>
            <a:solidFill>
              <a:srgbClr val="FFFFFF"/>
            </a:solidFill>
            <a:ln w="9525">
              <a:solidFill>
                <a:srgbClr val="000000"/>
              </a:solidFill>
              <a:round/>
              <a:headEnd/>
              <a:tailEnd/>
            </a:ln>
          </xdr:spPr>
        </xdr:sp>
        <xdr:sp macro="" textlink="">
          <xdr:nvSpPr>
            <xdr:cNvPr id="36" name="Text Box 15"/>
            <xdr:cNvSpPr txBox="1">
              <a:spLocks noChangeArrowheads="1"/>
            </xdr:cNvSpPr>
          </xdr:nvSpPr>
          <xdr:spPr bwMode="auto">
            <a:xfrm>
              <a:off x="2" y="944"/>
              <a:ext cx="24" cy="26"/>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5</a:t>
              </a:r>
            </a:p>
          </xdr:txBody>
        </xdr:sp>
      </xdr:grpSp>
      <xdr:grpSp>
        <xdr:nvGrpSpPr>
          <xdr:cNvPr id="8" name="Group 70"/>
          <xdr:cNvGrpSpPr>
            <a:grpSpLocks/>
          </xdr:cNvGrpSpPr>
        </xdr:nvGrpSpPr>
        <xdr:grpSpPr bwMode="auto">
          <a:xfrm>
            <a:off x="8" y="634"/>
            <a:ext cx="27" cy="27"/>
            <a:chOff x="0" y="723"/>
            <a:chExt cx="27" cy="27"/>
          </a:xfrm>
        </xdr:grpSpPr>
        <xdr:sp macro="" textlink="">
          <xdr:nvSpPr>
            <xdr:cNvPr id="33" name="Oval 17"/>
            <xdr:cNvSpPr>
              <a:spLocks noChangeArrowheads="1"/>
            </xdr:cNvSpPr>
          </xdr:nvSpPr>
          <xdr:spPr bwMode="auto">
            <a:xfrm>
              <a:off x="0" y="723"/>
              <a:ext cx="27" cy="27"/>
            </a:xfrm>
            <a:prstGeom prst="ellipse">
              <a:avLst/>
            </a:prstGeom>
            <a:solidFill>
              <a:srgbClr val="FFFFFF"/>
            </a:solidFill>
            <a:ln w="9525">
              <a:solidFill>
                <a:srgbClr val="000000"/>
              </a:solidFill>
              <a:round/>
              <a:headEnd/>
              <a:tailEnd/>
            </a:ln>
          </xdr:spPr>
        </xdr:sp>
        <xdr:sp macro="" textlink="">
          <xdr:nvSpPr>
            <xdr:cNvPr id="34" name="Text Box 18"/>
            <xdr:cNvSpPr txBox="1">
              <a:spLocks noChangeArrowheads="1"/>
            </xdr:cNvSpPr>
          </xdr:nvSpPr>
          <xdr:spPr bwMode="auto">
            <a:xfrm>
              <a:off x="2" y="724"/>
              <a:ext cx="24" cy="26"/>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3</a:t>
              </a:r>
            </a:p>
          </xdr:txBody>
        </xdr:sp>
      </xdr:grpSp>
      <xdr:grpSp>
        <xdr:nvGrpSpPr>
          <xdr:cNvPr id="9" name="Group 106"/>
          <xdr:cNvGrpSpPr>
            <a:grpSpLocks/>
          </xdr:cNvGrpSpPr>
        </xdr:nvGrpSpPr>
        <xdr:grpSpPr bwMode="auto">
          <a:xfrm>
            <a:off x="8" y="1112"/>
            <a:ext cx="29" cy="186"/>
            <a:chOff x="0" y="1201"/>
            <a:chExt cx="29" cy="186"/>
          </a:xfrm>
        </xdr:grpSpPr>
        <xdr:sp macro="" textlink="">
          <xdr:nvSpPr>
            <xdr:cNvPr id="31" name="Oval 20"/>
            <xdr:cNvSpPr>
              <a:spLocks noChangeArrowheads="1"/>
            </xdr:cNvSpPr>
          </xdr:nvSpPr>
          <xdr:spPr bwMode="auto">
            <a:xfrm>
              <a:off x="1" y="1262"/>
              <a:ext cx="27" cy="27"/>
            </a:xfrm>
            <a:prstGeom prst="ellipse">
              <a:avLst/>
            </a:prstGeom>
            <a:solidFill>
              <a:srgbClr val="FFFFFF"/>
            </a:solidFill>
            <a:ln w="9525">
              <a:solidFill>
                <a:srgbClr val="000000"/>
              </a:solidFill>
              <a:round/>
              <a:headEnd/>
              <a:tailEnd/>
            </a:ln>
          </xdr:spPr>
        </xdr:sp>
        <xdr:sp macro="" textlink="">
          <xdr:nvSpPr>
            <xdr:cNvPr id="32" name="Text Box 21"/>
            <xdr:cNvSpPr txBox="1">
              <a:spLocks noChangeArrowheads="1"/>
            </xdr:cNvSpPr>
          </xdr:nvSpPr>
          <xdr:spPr bwMode="auto">
            <a:xfrm>
              <a:off x="0" y="1261"/>
              <a:ext cx="28" cy="26"/>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11</a:t>
              </a:r>
            </a:p>
          </xdr:txBody>
        </xdr:sp>
        <xdr:sp macro="" textlink="">
          <xdr:nvSpPr>
            <xdr:cNvPr id="84" name="Oval 20"/>
            <xdr:cNvSpPr>
              <a:spLocks noChangeArrowheads="1"/>
            </xdr:cNvSpPr>
          </xdr:nvSpPr>
          <xdr:spPr bwMode="auto">
            <a:xfrm>
              <a:off x="2" y="1201"/>
              <a:ext cx="27" cy="27"/>
            </a:xfrm>
            <a:prstGeom prst="ellipse">
              <a:avLst/>
            </a:prstGeom>
            <a:solidFill>
              <a:srgbClr val="FFFFFF"/>
            </a:solidFill>
            <a:ln w="9525">
              <a:solidFill>
                <a:srgbClr val="000000"/>
              </a:solidFill>
              <a:round/>
              <a:headEnd/>
              <a:tailEnd/>
            </a:ln>
          </xdr:spPr>
        </xdr:sp>
        <xdr:sp macro="" textlink="">
          <xdr:nvSpPr>
            <xdr:cNvPr id="87" name="Oval 20"/>
            <xdr:cNvSpPr>
              <a:spLocks noChangeArrowheads="1"/>
            </xdr:cNvSpPr>
          </xdr:nvSpPr>
          <xdr:spPr bwMode="auto">
            <a:xfrm>
              <a:off x="1" y="1320"/>
              <a:ext cx="27" cy="27"/>
            </a:xfrm>
            <a:prstGeom prst="ellipse">
              <a:avLst/>
            </a:prstGeom>
            <a:solidFill>
              <a:srgbClr val="FFFFFF"/>
            </a:solidFill>
            <a:ln w="9525">
              <a:solidFill>
                <a:srgbClr val="000000"/>
              </a:solidFill>
              <a:round/>
              <a:headEnd/>
              <a:tailEnd/>
            </a:ln>
          </xdr:spPr>
        </xdr:sp>
        <xdr:sp macro="" textlink="">
          <xdr:nvSpPr>
            <xdr:cNvPr id="88" name="Oval 20"/>
            <xdr:cNvSpPr>
              <a:spLocks noChangeArrowheads="1"/>
            </xdr:cNvSpPr>
          </xdr:nvSpPr>
          <xdr:spPr bwMode="auto">
            <a:xfrm>
              <a:off x="0" y="1360"/>
              <a:ext cx="27" cy="27"/>
            </a:xfrm>
            <a:prstGeom prst="ellipse">
              <a:avLst/>
            </a:prstGeom>
            <a:solidFill>
              <a:srgbClr val="FFFFFF"/>
            </a:solidFill>
            <a:ln w="9525">
              <a:solidFill>
                <a:srgbClr val="000000"/>
              </a:solidFill>
              <a:round/>
              <a:headEnd/>
              <a:tailEnd/>
            </a:ln>
          </xdr:spPr>
        </xdr:sp>
      </xdr:grpSp>
      <xdr:sp macro="" textlink="">
        <xdr:nvSpPr>
          <xdr:cNvPr id="29" name="Oval 23"/>
          <xdr:cNvSpPr>
            <a:spLocks noChangeArrowheads="1"/>
          </xdr:cNvSpPr>
        </xdr:nvSpPr>
        <xdr:spPr bwMode="auto">
          <a:xfrm>
            <a:off x="8" y="914"/>
            <a:ext cx="27" cy="27"/>
          </a:xfrm>
          <a:prstGeom prst="ellipse">
            <a:avLst/>
          </a:prstGeom>
          <a:solidFill>
            <a:srgbClr val="FFFFFF"/>
          </a:solidFill>
          <a:ln w="9525">
            <a:solidFill>
              <a:srgbClr val="000000"/>
            </a:solidFill>
            <a:round/>
            <a:headEnd/>
            <a:tailEnd/>
          </a:ln>
        </xdr:spPr>
      </xdr:sp>
      <xdr:sp macro="" textlink="">
        <xdr:nvSpPr>
          <xdr:cNvPr id="28" name="Text Box 27"/>
          <xdr:cNvSpPr txBox="1">
            <a:spLocks noChangeArrowheads="1"/>
          </xdr:cNvSpPr>
        </xdr:nvSpPr>
        <xdr:spPr bwMode="auto">
          <a:xfrm>
            <a:off x="4" y="1270"/>
            <a:ext cx="36" cy="28"/>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13</a:t>
            </a:r>
          </a:p>
        </xdr:txBody>
      </xdr:sp>
      <xdr:grpSp>
        <xdr:nvGrpSpPr>
          <xdr:cNvPr id="12" name="Group 90"/>
          <xdr:cNvGrpSpPr>
            <a:grpSpLocks/>
          </xdr:cNvGrpSpPr>
        </xdr:nvGrpSpPr>
        <xdr:grpSpPr bwMode="auto">
          <a:xfrm>
            <a:off x="8" y="1013"/>
            <a:ext cx="27" cy="27"/>
            <a:chOff x="0" y="1102"/>
            <a:chExt cx="27" cy="27"/>
          </a:xfrm>
        </xdr:grpSpPr>
        <xdr:sp macro="" textlink="">
          <xdr:nvSpPr>
            <xdr:cNvPr id="25" name="Oval 29"/>
            <xdr:cNvSpPr>
              <a:spLocks noChangeArrowheads="1"/>
            </xdr:cNvSpPr>
          </xdr:nvSpPr>
          <xdr:spPr bwMode="auto">
            <a:xfrm>
              <a:off x="0" y="1102"/>
              <a:ext cx="27" cy="27"/>
            </a:xfrm>
            <a:prstGeom prst="ellipse">
              <a:avLst/>
            </a:prstGeom>
            <a:solidFill>
              <a:srgbClr val="FFFFFF"/>
            </a:solidFill>
            <a:ln w="9525">
              <a:solidFill>
                <a:srgbClr val="000000"/>
              </a:solidFill>
              <a:round/>
              <a:headEnd/>
              <a:tailEnd/>
            </a:ln>
          </xdr:spPr>
        </xdr:sp>
        <xdr:sp macro="" textlink="">
          <xdr:nvSpPr>
            <xdr:cNvPr id="26" name="Text Box 30"/>
            <xdr:cNvSpPr txBox="1">
              <a:spLocks noChangeArrowheads="1"/>
            </xdr:cNvSpPr>
          </xdr:nvSpPr>
          <xdr:spPr bwMode="auto">
            <a:xfrm>
              <a:off x="2" y="1102"/>
              <a:ext cx="24" cy="26"/>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8</a:t>
              </a:r>
            </a:p>
          </xdr:txBody>
        </xdr:sp>
      </xdr:grpSp>
      <xdr:grpSp>
        <xdr:nvGrpSpPr>
          <xdr:cNvPr id="13" name="Group 98"/>
          <xdr:cNvGrpSpPr>
            <a:grpSpLocks/>
          </xdr:cNvGrpSpPr>
        </xdr:nvGrpSpPr>
        <xdr:grpSpPr bwMode="auto">
          <a:xfrm>
            <a:off x="7" y="1051"/>
            <a:ext cx="32" cy="208"/>
            <a:chOff x="-1" y="1140"/>
            <a:chExt cx="32" cy="208"/>
          </a:xfrm>
        </xdr:grpSpPr>
        <xdr:sp macro="" textlink="">
          <xdr:nvSpPr>
            <xdr:cNvPr id="23" name="Oval 32"/>
            <xdr:cNvSpPr>
              <a:spLocks noChangeArrowheads="1"/>
            </xdr:cNvSpPr>
          </xdr:nvSpPr>
          <xdr:spPr bwMode="auto">
            <a:xfrm>
              <a:off x="2" y="1141"/>
              <a:ext cx="27" cy="27"/>
            </a:xfrm>
            <a:prstGeom prst="ellipse">
              <a:avLst/>
            </a:prstGeom>
            <a:solidFill>
              <a:srgbClr val="FFFFFF"/>
            </a:solidFill>
            <a:ln w="9525">
              <a:solidFill>
                <a:srgbClr val="000000"/>
              </a:solidFill>
              <a:round/>
              <a:headEnd/>
              <a:tailEnd/>
            </a:ln>
          </xdr:spPr>
        </xdr:sp>
        <xdr:sp macro="" textlink="">
          <xdr:nvSpPr>
            <xdr:cNvPr id="24" name="Text Box 33"/>
            <xdr:cNvSpPr txBox="1">
              <a:spLocks noChangeArrowheads="1"/>
            </xdr:cNvSpPr>
          </xdr:nvSpPr>
          <xdr:spPr bwMode="auto">
            <a:xfrm>
              <a:off x="0" y="1200"/>
              <a:ext cx="29" cy="29"/>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10</a:t>
              </a:r>
            </a:p>
          </xdr:txBody>
        </xdr:sp>
        <xdr:sp macro="" textlink="">
          <xdr:nvSpPr>
            <xdr:cNvPr id="81" name="Text Box 33"/>
            <xdr:cNvSpPr txBox="1">
              <a:spLocks noChangeArrowheads="1"/>
            </xdr:cNvSpPr>
          </xdr:nvSpPr>
          <xdr:spPr bwMode="auto">
            <a:xfrm>
              <a:off x="2" y="1140"/>
              <a:ext cx="29" cy="29"/>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9</a:t>
              </a:r>
            </a:p>
          </xdr:txBody>
        </xdr:sp>
        <xdr:sp macro="" textlink="">
          <xdr:nvSpPr>
            <xdr:cNvPr id="85" name="Text Box 33"/>
            <xdr:cNvSpPr txBox="1">
              <a:spLocks noChangeArrowheads="1"/>
            </xdr:cNvSpPr>
          </xdr:nvSpPr>
          <xdr:spPr bwMode="auto">
            <a:xfrm>
              <a:off x="-1" y="1319"/>
              <a:ext cx="29" cy="29"/>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12</a:t>
              </a:r>
            </a:p>
          </xdr:txBody>
        </xdr:sp>
      </xdr:grpSp>
      <xdr:grpSp>
        <xdr:nvGrpSpPr>
          <xdr:cNvPr id="15" name="Group 74"/>
          <xdr:cNvGrpSpPr>
            <a:grpSpLocks/>
          </xdr:cNvGrpSpPr>
        </xdr:nvGrpSpPr>
        <xdr:grpSpPr bwMode="auto">
          <a:xfrm>
            <a:off x="8" y="714"/>
            <a:ext cx="27" cy="27"/>
            <a:chOff x="0" y="803"/>
            <a:chExt cx="27" cy="27"/>
          </a:xfrm>
        </xdr:grpSpPr>
        <xdr:sp macro="" textlink="">
          <xdr:nvSpPr>
            <xdr:cNvPr id="19" name="Oval 38"/>
            <xdr:cNvSpPr>
              <a:spLocks noChangeArrowheads="1"/>
            </xdr:cNvSpPr>
          </xdr:nvSpPr>
          <xdr:spPr bwMode="auto">
            <a:xfrm>
              <a:off x="0" y="803"/>
              <a:ext cx="27" cy="27"/>
            </a:xfrm>
            <a:prstGeom prst="ellipse">
              <a:avLst/>
            </a:prstGeom>
            <a:solidFill>
              <a:srgbClr val="FFFFFF"/>
            </a:solidFill>
            <a:ln w="9525">
              <a:solidFill>
                <a:srgbClr val="000000"/>
              </a:solidFill>
              <a:round/>
              <a:headEnd/>
              <a:tailEnd/>
            </a:ln>
          </xdr:spPr>
        </xdr:sp>
        <xdr:sp macro="" textlink="">
          <xdr:nvSpPr>
            <xdr:cNvPr id="20" name="Text Box 39"/>
            <xdr:cNvSpPr txBox="1">
              <a:spLocks noChangeArrowheads="1"/>
            </xdr:cNvSpPr>
          </xdr:nvSpPr>
          <xdr:spPr bwMode="auto">
            <a:xfrm>
              <a:off x="2" y="804"/>
              <a:ext cx="24" cy="26"/>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4</a:t>
              </a:r>
            </a:p>
          </xdr:txBody>
        </xdr:sp>
      </xdr:grpSp>
      <xdr:sp macro="" textlink="">
        <xdr:nvSpPr>
          <xdr:cNvPr id="18" name="Text Box 42"/>
          <xdr:cNvSpPr txBox="1">
            <a:spLocks noChangeArrowheads="1"/>
          </xdr:cNvSpPr>
        </xdr:nvSpPr>
        <xdr:spPr bwMode="auto">
          <a:xfrm>
            <a:off x="10" y="914"/>
            <a:ext cx="24" cy="26"/>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6</a:t>
            </a:r>
          </a:p>
        </xdr:txBody>
      </xdr:sp>
    </xdr:grpSp>
    <xdr:clientData/>
  </xdr:twoCellAnchor>
  <xdr:twoCellAnchor>
    <xdr:from>
      <xdr:col>0</xdr:col>
      <xdr:colOff>142875</xdr:colOff>
      <xdr:row>11</xdr:row>
      <xdr:rowOff>57150</xdr:rowOff>
    </xdr:from>
    <xdr:to>
      <xdr:col>2</xdr:col>
      <xdr:colOff>4486275</xdr:colOff>
      <xdr:row>13</xdr:row>
      <xdr:rowOff>323850</xdr:rowOff>
    </xdr:to>
    <xdr:sp macro="" textlink="">
      <xdr:nvSpPr>
        <xdr:cNvPr id="41" name="Text Box 55"/>
        <xdr:cNvSpPr txBox="1">
          <a:spLocks noChangeArrowheads="1"/>
        </xdr:cNvSpPr>
      </xdr:nvSpPr>
      <xdr:spPr bwMode="auto">
        <a:xfrm>
          <a:off x="142875" y="5305425"/>
          <a:ext cx="4886325" cy="114300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Erstellen einer Marschzeitberechnung (elektronisch):</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              Diese Felder können ausgefüllt werden.</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              Diese Felder können nicht verändert werden.</a:t>
          </a:r>
        </a:p>
      </xdr:txBody>
    </xdr:sp>
    <xdr:clientData/>
  </xdr:twoCellAnchor>
  <xdr:twoCellAnchor>
    <xdr:from>
      <xdr:col>0</xdr:col>
      <xdr:colOff>190500</xdr:colOff>
      <xdr:row>12</xdr:row>
      <xdr:rowOff>152400</xdr:rowOff>
    </xdr:from>
    <xdr:to>
      <xdr:col>1</xdr:col>
      <xdr:colOff>219075</xdr:colOff>
      <xdr:row>13</xdr:row>
      <xdr:rowOff>133350</xdr:rowOff>
    </xdr:to>
    <xdr:sp macro="" textlink="">
      <xdr:nvSpPr>
        <xdr:cNvPr id="42" name="Rectangle 116"/>
        <xdr:cNvSpPr>
          <a:spLocks noChangeArrowheads="1"/>
        </xdr:cNvSpPr>
      </xdr:nvSpPr>
      <xdr:spPr bwMode="auto">
        <a:xfrm>
          <a:off x="190500" y="6067425"/>
          <a:ext cx="314325" cy="171450"/>
        </a:xfrm>
        <a:prstGeom prst="rect">
          <a:avLst/>
        </a:prstGeom>
        <a:solidFill>
          <a:srgbClr val="FFFFFF"/>
        </a:solidFill>
        <a:ln w="9525">
          <a:solidFill>
            <a:srgbClr val="000000"/>
          </a:solidFill>
          <a:miter lim="800000"/>
          <a:headEnd/>
          <a:tailEnd/>
        </a:ln>
      </xdr:spPr>
    </xdr:sp>
    <xdr:clientData/>
  </xdr:twoCellAnchor>
  <xdr:twoCellAnchor>
    <xdr:from>
      <xdr:col>0</xdr:col>
      <xdr:colOff>190500</xdr:colOff>
      <xdr:row>11</xdr:row>
      <xdr:rowOff>457200</xdr:rowOff>
    </xdr:from>
    <xdr:to>
      <xdr:col>1</xdr:col>
      <xdr:colOff>219075</xdr:colOff>
      <xdr:row>11</xdr:row>
      <xdr:rowOff>628650</xdr:rowOff>
    </xdr:to>
    <xdr:sp macro="" textlink="">
      <xdr:nvSpPr>
        <xdr:cNvPr id="43" name="Rectangle 117"/>
        <xdr:cNvSpPr>
          <a:spLocks noChangeArrowheads="1"/>
        </xdr:cNvSpPr>
      </xdr:nvSpPr>
      <xdr:spPr bwMode="auto">
        <a:xfrm>
          <a:off x="190500" y="5686425"/>
          <a:ext cx="314325" cy="171450"/>
        </a:xfrm>
        <a:prstGeom prst="rect">
          <a:avLst/>
        </a:prstGeom>
        <a:solidFill>
          <a:schemeClr val="accent5">
            <a:lumMod val="40000"/>
            <a:lumOff val="60000"/>
          </a:schemeClr>
        </a:solidFill>
        <a:ln w="9525">
          <a:solidFill>
            <a:srgbClr val="000000"/>
          </a:solidFill>
          <a:miter lim="800000"/>
          <a:headEnd/>
          <a:tailEnd/>
        </a:ln>
      </xdr:spPr>
    </xdr:sp>
    <xdr:clientData/>
  </xdr:twoCellAnchor>
  <xdr:twoCellAnchor editAs="oneCell">
    <xdr:from>
      <xdr:col>6</xdr:col>
      <xdr:colOff>385912</xdr:colOff>
      <xdr:row>0</xdr:row>
      <xdr:rowOff>4236</xdr:rowOff>
    </xdr:from>
    <xdr:to>
      <xdr:col>6</xdr:col>
      <xdr:colOff>986254</xdr:colOff>
      <xdr:row>1</xdr:row>
      <xdr:rowOff>228590</xdr:rowOff>
    </xdr:to>
    <xdr:pic>
      <xdr:nvPicPr>
        <xdr:cNvPr id="44" name="Image 82" descr="J+S_d_f_1c_50.jpg"/>
        <xdr:cNvPicPr>
          <a:picLocks noChangeAspect="1"/>
        </xdr:cNvPicPr>
      </xdr:nvPicPr>
      <xdr:blipFill>
        <a:blip xmlns:r="http://schemas.openxmlformats.org/officeDocument/2006/relationships" r:embed="rId2" cstate="print"/>
        <a:stretch>
          <a:fillRect/>
        </a:stretch>
      </xdr:blipFill>
      <xdr:spPr>
        <a:xfrm>
          <a:off x="10691962" y="4236"/>
          <a:ext cx="600342" cy="605354"/>
        </a:xfrm>
        <a:prstGeom prst="rect">
          <a:avLst/>
        </a:prstGeom>
      </xdr:spPr>
    </xdr:pic>
    <xdr:clientData/>
  </xdr:twoCellAnchor>
  <xdr:twoCellAnchor>
    <xdr:from>
      <xdr:col>2</xdr:col>
      <xdr:colOff>402121</xdr:colOff>
      <xdr:row>9</xdr:row>
      <xdr:rowOff>6899</xdr:rowOff>
    </xdr:from>
    <xdr:to>
      <xdr:col>2</xdr:col>
      <xdr:colOff>662988</xdr:colOff>
      <xdr:row>9</xdr:row>
      <xdr:rowOff>244990</xdr:rowOff>
    </xdr:to>
    <xdr:sp macro="" textlink="">
      <xdr:nvSpPr>
        <xdr:cNvPr id="45" name="Oval 17"/>
        <xdr:cNvSpPr>
          <a:spLocks noChangeArrowheads="1"/>
        </xdr:cNvSpPr>
      </xdr:nvSpPr>
      <xdr:spPr bwMode="auto">
        <a:xfrm>
          <a:off x="945046" y="3521624"/>
          <a:ext cx="260867" cy="238091"/>
        </a:xfrm>
        <a:prstGeom prst="ellipse">
          <a:avLst/>
        </a:prstGeom>
        <a:solidFill>
          <a:srgbClr val="FFFFFF"/>
        </a:solidFill>
        <a:ln w="9525">
          <a:solidFill>
            <a:srgbClr val="000000"/>
          </a:solidFill>
          <a:round/>
          <a:headEnd/>
          <a:tailEnd/>
        </a:ln>
      </xdr:spPr>
    </xdr:sp>
    <xdr:clientData/>
  </xdr:twoCellAnchor>
  <xdr:twoCellAnchor>
    <xdr:from>
      <xdr:col>2</xdr:col>
      <xdr:colOff>407192</xdr:colOff>
      <xdr:row>9</xdr:row>
      <xdr:rowOff>1429</xdr:rowOff>
    </xdr:from>
    <xdr:to>
      <xdr:col>2</xdr:col>
      <xdr:colOff>639074</xdr:colOff>
      <xdr:row>9</xdr:row>
      <xdr:rowOff>230702</xdr:rowOff>
    </xdr:to>
    <xdr:sp macro="" textlink="">
      <xdr:nvSpPr>
        <xdr:cNvPr id="46" name="Text Box 18"/>
        <xdr:cNvSpPr txBox="1">
          <a:spLocks noChangeArrowheads="1"/>
        </xdr:cNvSpPr>
      </xdr:nvSpPr>
      <xdr:spPr bwMode="auto">
        <a:xfrm>
          <a:off x="950117" y="3516154"/>
          <a:ext cx="231882" cy="229273"/>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1</a:t>
          </a:r>
        </a:p>
      </xdr:txBody>
    </xdr:sp>
    <xdr:clientData/>
  </xdr:twoCellAnchor>
  <xdr:twoCellAnchor>
    <xdr:from>
      <xdr:col>2</xdr:col>
      <xdr:colOff>1481137</xdr:colOff>
      <xdr:row>9</xdr:row>
      <xdr:rowOff>14287</xdr:rowOff>
    </xdr:from>
    <xdr:to>
      <xdr:col>2</xdr:col>
      <xdr:colOff>1742004</xdr:colOff>
      <xdr:row>9</xdr:row>
      <xdr:rowOff>252378</xdr:rowOff>
    </xdr:to>
    <xdr:sp macro="" textlink="">
      <xdr:nvSpPr>
        <xdr:cNvPr id="47" name="Oval 17"/>
        <xdr:cNvSpPr>
          <a:spLocks noChangeArrowheads="1"/>
        </xdr:cNvSpPr>
      </xdr:nvSpPr>
      <xdr:spPr bwMode="auto">
        <a:xfrm>
          <a:off x="2024062" y="3529012"/>
          <a:ext cx="260867" cy="238091"/>
        </a:xfrm>
        <a:prstGeom prst="ellipse">
          <a:avLst/>
        </a:prstGeom>
        <a:solidFill>
          <a:srgbClr val="FFFFFF"/>
        </a:solidFill>
        <a:ln w="9525">
          <a:solidFill>
            <a:srgbClr val="000000"/>
          </a:solidFill>
          <a:round/>
          <a:headEnd/>
          <a:tailEnd/>
        </a:ln>
      </xdr:spPr>
    </xdr:sp>
    <xdr:clientData/>
  </xdr:twoCellAnchor>
  <xdr:twoCellAnchor>
    <xdr:from>
      <xdr:col>2</xdr:col>
      <xdr:colOff>1500189</xdr:colOff>
      <xdr:row>9</xdr:row>
      <xdr:rowOff>14286</xdr:rowOff>
    </xdr:from>
    <xdr:to>
      <xdr:col>2</xdr:col>
      <xdr:colOff>1732071</xdr:colOff>
      <xdr:row>9</xdr:row>
      <xdr:rowOff>243559</xdr:rowOff>
    </xdr:to>
    <xdr:sp macro="" textlink="">
      <xdr:nvSpPr>
        <xdr:cNvPr id="48" name="Text Box 18"/>
        <xdr:cNvSpPr txBox="1">
          <a:spLocks noChangeArrowheads="1"/>
        </xdr:cNvSpPr>
      </xdr:nvSpPr>
      <xdr:spPr bwMode="auto">
        <a:xfrm>
          <a:off x="2043114" y="3529011"/>
          <a:ext cx="231882" cy="229273"/>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2</a:t>
          </a:r>
        </a:p>
      </xdr:txBody>
    </xdr:sp>
    <xdr:clientData/>
  </xdr:twoCellAnchor>
  <xdr:twoCellAnchor>
    <xdr:from>
      <xdr:col>2</xdr:col>
      <xdr:colOff>5319712</xdr:colOff>
      <xdr:row>8</xdr:row>
      <xdr:rowOff>123825</xdr:rowOff>
    </xdr:from>
    <xdr:to>
      <xdr:col>2</xdr:col>
      <xdr:colOff>5580579</xdr:colOff>
      <xdr:row>8</xdr:row>
      <xdr:rowOff>357153</xdr:rowOff>
    </xdr:to>
    <xdr:sp macro="" textlink="">
      <xdr:nvSpPr>
        <xdr:cNvPr id="54" name="Oval 17"/>
        <xdr:cNvSpPr>
          <a:spLocks noChangeArrowheads="1"/>
        </xdr:cNvSpPr>
      </xdr:nvSpPr>
      <xdr:spPr bwMode="auto">
        <a:xfrm>
          <a:off x="5862637" y="3257550"/>
          <a:ext cx="260867" cy="233328"/>
        </a:xfrm>
        <a:prstGeom prst="ellipse">
          <a:avLst/>
        </a:prstGeom>
        <a:solidFill>
          <a:srgbClr val="FFFFFF"/>
        </a:solidFill>
        <a:ln w="9525">
          <a:solidFill>
            <a:srgbClr val="000000"/>
          </a:solidFill>
          <a:round/>
          <a:headEnd/>
          <a:tailEnd/>
        </a:ln>
      </xdr:spPr>
      <xdr:txBody>
        <a:bodyPr/>
        <a:lstStyle/>
        <a:p>
          <a:endParaRPr lang="de-CH"/>
        </a:p>
      </xdr:txBody>
    </xdr:sp>
    <xdr:clientData/>
  </xdr:twoCellAnchor>
  <xdr:twoCellAnchor>
    <xdr:from>
      <xdr:col>2</xdr:col>
      <xdr:colOff>4943475</xdr:colOff>
      <xdr:row>8</xdr:row>
      <xdr:rowOff>114299</xdr:rowOff>
    </xdr:from>
    <xdr:to>
      <xdr:col>2</xdr:col>
      <xdr:colOff>5204342</xdr:colOff>
      <xdr:row>8</xdr:row>
      <xdr:rowOff>352390</xdr:rowOff>
    </xdr:to>
    <xdr:sp macro="" textlink="">
      <xdr:nvSpPr>
        <xdr:cNvPr id="55" name="Oval 17"/>
        <xdr:cNvSpPr>
          <a:spLocks noChangeArrowheads="1"/>
        </xdr:cNvSpPr>
      </xdr:nvSpPr>
      <xdr:spPr bwMode="auto">
        <a:xfrm>
          <a:off x="5486400" y="3248024"/>
          <a:ext cx="260867" cy="238091"/>
        </a:xfrm>
        <a:prstGeom prst="ellipse">
          <a:avLst/>
        </a:prstGeom>
        <a:solidFill>
          <a:srgbClr val="FFFFFF"/>
        </a:solidFill>
        <a:ln w="9525">
          <a:solidFill>
            <a:srgbClr val="000000"/>
          </a:solidFill>
          <a:round/>
          <a:headEnd/>
          <a:tailEnd/>
        </a:ln>
      </xdr:spPr>
    </xdr:sp>
    <xdr:clientData/>
  </xdr:twoCellAnchor>
  <xdr:twoCellAnchor>
    <xdr:from>
      <xdr:col>2</xdr:col>
      <xdr:colOff>4557712</xdr:colOff>
      <xdr:row>8</xdr:row>
      <xdr:rowOff>119062</xdr:rowOff>
    </xdr:from>
    <xdr:to>
      <xdr:col>2</xdr:col>
      <xdr:colOff>4818579</xdr:colOff>
      <xdr:row>8</xdr:row>
      <xdr:rowOff>357153</xdr:rowOff>
    </xdr:to>
    <xdr:sp macro="" textlink="">
      <xdr:nvSpPr>
        <xdr:cNvPr id="56" name="Oval 17"/>
        <xdr:cNvSpPr>
          <a:spLocks noChangeArrowheads="1"/>
        </xdr:cNvSpPr>
      </xdr:nvSpPr>
      <xdr:spPr bwMode="auto">
        <a:xfrm>
          <a:off x="5100637" y="3252787"/>
          <a:ext cx="260867" cy="238091"/>
        </a:xfrm>
        <a:prstGeom prst="ellipse">
          <a:avLst/>
        </a:prstGeom>
        <a:solidFill>
          <a:srgbClr val="FFFFFF"/>
        </a:solidFill>
        <a:ln w="9525">
          <a:solidFill>
            <a:srgbClr val="000000"/>
          </a:solidFill>
          <a:round/>
          <a:headEnd/>
          <a:tailEnd/>
        </a:ln>
      </xdr:spPr>
    </xdr:sp>
    <xdr:clientData/>
  </xdr:twoCellAnchor>
  <xdr:twoCellAnchor>
    <xdr:from>
      <xdr:col>2</xdr:col>
      <xdr:colOff>4176712</xdr:colOff>
      <xdr:row>8</xdr:row>
      <xdr:rowOff>119062</xdr:rowOff>
    </xdr:from>
    <xdr:to>
      <xdr:col>2</xdr:col>
      <xdr:colOff>4437579</xdr:colOff>
      <xdr:row>8</xdr:row>
      <xdr:rowOff>357153</xdr:rowOff>
    </xdr:to>
    <xdr:sp macro="" textlink="">
      <xdr:nvSpPr>
        <xdr:cNvPr id="57" name="Oval 17"/>
        <xdr:cNvSpPr>
          <a:spLocks noChangeArrowheads="1"/>
        </xdr:cNvSpPr>
      </xdr:nvSpPr>
      <xdr:spPr bwMode="auto">
        <a:xfrm>
          <a:off x="4719637" y="3252787"/>
          <a:ext cx="260867" cy="238091"/>
        </a:xfrm>
        <a:prstGeom prst="ellipse">
          <a:avLst/>
        </a:prstGeom>
        <a:solidFill>
          <a:srgbClr val="FFFFFF"/>
        </a:solidFill>
        <a:ln w="9525">
          <a:solidFill>
            <a:srgbClr val="000000"/>
          </a:solidFill>
          <a:round/>
          <a:headEnd/>
          <a:tailEnd/>
        </a:ln>
      </xdr:spPr>
    </xdr:sp>
    <xdr:clientData/>
  </xdr:twoCellAnchor>
  <xdr:twoCellAnchor>
    <xdr:from>
      <xdr:col>2</xdr:col>
      <xdr:colOff>3771897</xdr:colOff>
      <xdr:row>8</xdr:row>
      <xdr:rowOff>119062</xdr:rowOff>
    </xdr:from>
    <xdr:to>
      <xdr:col>2</xdr:col>
      <xdr:colOff>4032764</xdr:colOff>
      <xdr:row>8</xdr:row>
      <xdr:rowOff>357153</xdr:rowOff>
    </xdr:to>
    <xdr:sp macro="" textlink="">
      <xdr:nvSpPr>
        <xdr:cNvPr id="58" name="Oval 17"/>
        <xdr:cNvSpPr>
          <a:spLocks noChangeArrowheads="1"/>
        </xdr:cNvSpPr>
      </xdr:nvSpPr>
      <xdr:spPr bwMode="auto">
        <a:xfrm>
          <a:off x="4314822" y="3252787"/>
          <a:ext cx="260867" cy="238091"/>
        </a:xfrm>
        <a:prstGeom prst="ellipse">
          <a:avLst/>
        </a:prstGeom>
        <a:solidFill>
          <a:srgbClr val="FFFFFF"/>
        </a:solidFill>
        <a:ln w="9525">
          <a:solidFill>
            <a:srgbClr val="000000"/>
          </a:solidFill>
          <a:round/>
          <a:headEnd/>
          <a:tailEnd/>
        </a:ln>
      </xdr:spPr>
    </xdr:sp>
    <xdr:clientData/>
  </xdr:twoCellAnchor>
  <xdr:twoCellAnchor>
    <xdr:from>
      <xdr:col>2</xdr:col>
      <xdr:colOff>3405186</xdr:colOff>
      <xdr:row>8</xdr:row>
      <xdr:rowOff>119062</xdr:rowOff>
    </xdr:from>
    <xdr:to>
      <xdr:col>2</xdr:col>
      <xdr:colOff>3666053</xdr:colOff>
      <xdr:row>8</xdr:row>
      <xdr:rowOff>357153</xdr:rowOff>
    </xdr:to>
    <xdr:sp macro="" textlink="">
      <xdr:nvSpPr>
        <xdr:cNvPr id="59" name="Oval 17"/>
        <xdr:cNvSpPr>
          <a:spLocks noChangeArrowheads="1"/>
        </xdr:cNvSpPr>
      </xdr:nvSpPr>
      <xdr:spPr bwMode="auto">
        <a:xfrm>
          <a:off x="3948111" y="3252787"/>
          <a:ext cx="260867" cy="238091"/>
        </a:xfrm>
        <a:prstGeom prst="ellipse">
          <a:avLst/>
        </a:prstGeom>
        <a:solidFill>
          <a:srgbClr val="FFFFFF"/>
        </a:solidFill>
        <a:ln w="9525">
          <a:solidFill>
            <a:srgbClr val="000000"/>
          </a:solidFill>
          <a:round/>
          <a:headEnd/>
          <a:tailEnd/>
        </a:ln>
      </xdr:spPr>
    </xdr:sp>
    <xdr:clientData/>
  </xdr:twoCellAnchor>
  <xdr:twoCellAnchor>
    <xdr:from>
      <xdr:col>2</xdr:col>
      <xdr:colOff>3014660</xdr:colOff>
      <xdr:row>8</xdr:row>
      <xdr:rowOff>119062</xdr:rowOff>
    </xdr:from>
    <xdr:to>
      <xdr:col>2</xdr:col>
      <xdr:colOff>3275527</xdr:colOff>
      <xdr:row>8</xdr:row>
      <xdr:rowOff>357153</xdr:rowOff>
    </xdr:to>
    <xdr:sp macro="" textlink="">
      <xdr:nvSpPr>
        <xdr:cNvPr id="60" name="Oval 17"/>
        <xdr:cNvSpPr>
          <a:spLocks noChangeArrowheads="1"/>
        </xdr:cNvSpPr>
      </xdr:nvSpPr>
      <xdr:spPr bwMode="auto">
        <a:xfrm>
          <a:off x="3557585" y="3252787"/>
          <a:ext cx="260867" cy="238091"/>
        </a:xfrm>
        <a:prstGeom prst="ellipse">
          <a:avLst/>
        </a:prstGeom>
        <a:solidFill>
          <a:srgbClr val="FFFFFF"/>
        </a:solidFill>
        <a:ln w="9525">
          <a:solidFill>
            <a:srgbClr val="000000"/>
          </a:solidFill>
          <a:round/>
          <a:headEnd/>
          <a:tailEnd/>
        </a:ln>
      </xdr:spPr>
    </xdr:sp>
    <xdr:clientData/>
  </xdr:twoCellAnchor>
  <xdr:twoCellAnchor>
    <xdr:from>
      <xdr:col>2</xdr:col>
      <xdr:colOff>2633660</xdr:colOff>
      <xdr:row>8</xdr:row>
      <xdr:rowOff>119062</xdr:rowOff>
    </xdr:from>
    <xdr:to>
      <xdr:col>2</xdr:col>
      <xdr:colOff>2894527</xdr:colOff>
      <xdr:row>8</xdr:row>
      <xdr:rowOff>357153</xdr:rowOff>
    </xdr:to>
    <xdr:sp macro="" textlink="">
      <xdr:nvSpPr>
        <xdr:cNvPr id="61" name="Oval 17"/>
        <xdr:cNvSpPr>
          <a:spLocks noChangeArrowheads="1"/>
        </xdr:cNvSpPr>
      </xdr:nvSpPr>
      <xdr:spPr bwMode="auto">
        <a:xfrm>
          <a:off x="3176585" y="3252787"/>
          <a:ext cx="260867" cy="238091"/>
        </a:xfrm>
        <a:prstGeom prst="ellipse">
          <a:avLst/>
        </a:prstGeom>
        <a:solidFill>
          <a:srgbClr val="FFFFFF"/>
        </a:solidFill>
        <a:ln w="9525">
          <a:solidFill>
            <a:srgbClr val="000000"/>
          </a:solidFill>
          <a:round/>
          <a:headEnd/>
          <a:tailEnd/>
        </a:ln>
      </xdr:spPr>
    </xdr:sp>
    <xdr:clientData/>
  </xdr:twoCellAnchor>
  <xdr:twoCellAnchor>
    <xdr:from>
      <xdr:col>2</xdr:col>
      <xdr:colOff>2262186</xdr:colOff>
      <xdr:row>8</xdr:row>
      <xdr:rowOff>119062</xdr:rowOff>
    </xdr:from>
    <xdr:to>
      <xdr:col>2</xdr:col>
      <xdr:colOff>2523053</xdr:colOff>
      <xdr:row>8</xdr:row>
      <xdr:rowOff>357153</xdr:rowOff>
    </xdr:to>
    <xdr:sp macro="" textlink="">
      <xdr:nvSpPr>
        <xdr:cNvPr id="62" name="Oval 17"/>
        <xdr:cNvSpPr>
          <a:spLocks noChangeArrowheads="1"/>
        </xdr:cNvSpPr>
      </xdr:nvSpPr>
      <xdr:spPr bwMode="auto">
        <a:xfrm>
          <a:off x="2805111" y="3252787"/>
          <a:ext cx="260867" cy="238091"/>
        </a:xfrm>
        <a:prstGeom prst="ellipse">
          <a:avLst/>
        </a:prstGeom>
        <a:solidFill>
          <a:srgbClr val="FFFFFF"/>
        </a:solidFill>
        <a:ln w="9525">
          <a:solidFill>
            <a:srgbClr val="000000"/>
          </a:solidFill>
          <a:round/>
          <a:headEnd/>
          <a:tailEnd/>
        </a:ln>
      </xdr:spPr>
    </xdr:sp>
    <xdr:clientData/>
  </xdr:twoCellAnchor>
  <xdr:twoCellAnchor>
    <xdr:from>
      <xdr:col>2</xdr:col>
      <xdr:colOff>1857371</xdr:colOff>
      <xdr:row>8</xdr:row>
      <xdr:rowOff>119062</xdr:rowOff>
    </xdr:from>
    <xdr:to>
      <xdr:col>2</xdr:col>
      <xdr:colOff>2118238</xdr:colOff>
      <xdr:row>8</xdr:row>
      <xdr:rowOff>357153</xdr:rowOff>
    </xdr:to>
    <xdr:sp macro="" textlink="">
      <xdr:nvSpPr>
        <xdr:cNvPr id="63" name="Oval 17"/>
        <xdr:cNvSpPr>
          <a:spLocks noChangeArrowheads="1"/>
        </xdr:cNvSpPr>
      </xdr:nvSpPr>
      <xdr:spPr bwMode="auto">
        <a:xfrm>
          <a:off x="2400296" y="3252787"/>
          <a:ext cx="260867" cy="238091"/>
        </a:xfrm>
        <a:prstGeom prst="ellipse">
          <a:avLst/>
        </a:prstGeom>
        <a:solidFill>
          <a:srgbClr val="FFFFFF"/>
        </a:solidFill>
        <a:ln w="9525">
          <a:solidFill>
            <a:srgbClr val="000000"/>
          </a:solidFill>
          <a:round/>
          <a:headEnd/>
          <a:tailEnd/>
        </a:ln>
      </xdr:spPr>
    </xdr:sp>
    <xdr:clientData/>
  </xdr:twoCellAnchor>
  <xdr:twoCellAnchor>
    <xdr:from>
      <xdr:col>2</xdr:col>
      <xdr:colOff>1869280</xdr:colOff>
      <xdr:row>8</xdr:row>
      <xdr:rowOff>120491</xdr:rowOff>
    </xdr:from>
    <xdr:to>
      <xdr:col>2</xdr:col>
      <xdr:colOff>2101162</xdr:colOff>
      <xdr:row>8</xdr:row>
      <xdr:rowOff>349764</xdr:rowOff>
    </xdr:to>
    <xdr:sp macro="" textlink="">
      <xdr:nvSpPr>
        <xdr:cNvPr id="64" name="Text Box 18"/>
        <xdr:cNvSpPr txBox="1">
          <a:spLocks noChangeArrowheads="1"/>
        </xdr:cNvSpPr>
      </xdr:nvSpPr>
      <xdr:spPr bwMode="auto">
        <a:xfrm>
          <a:off x="2412205" y="3254216"/>
          <a:ext cx="231882" cy="229273"/>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3</a:t>
          </a:r>
        </a:p>
      </xdr:txBody>
    </xdr:sp>
    <xdr:clientData/>
  </xdr:twoCellAnchor>
  <xdr:twoCellAnchor>
    <xdr:from>
      <xdr:col>2</xdr:col>
      <xdr:colOff>2271713</xdr:colOff>
      <xdr:row>8</xdr:row>
      <xdr:rowOff>123152</xdr:rowOff>
    </xdr:from>
    <xdr:to>
      <xdr:col>2</xdr:col>
      <xdr:colOff>2503595</xdr:colOff>
      <xdr:row>8</xdr:row>
      <xdr:rowOff>352425</xdr:rowOff>
    </xdr:to>
    <xdr:sp macro="" textlink="">
      <xdr:nvSpPr>
        <xdr:cNvPr id="65" name="Text Box 18"/>
        <xdr:cNvSpPr txBox="1">
          <a:spLocks noChangeArrowheads="1"/>
        </xdr:cNvSpPr>
      </xdr:nvSpPr>
      <xdr:spPr bwMode="auto">
        <a:xfrm>
          <a:off x="2814638" y="3256877"/>
          <a:ext cx="231882" cy="229273"/>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4</a:t>
          </a:r>
        </a:p>
      </xdr:txBody>
    </xdr:sp>
    <xdr:clientData/>
  </xdr:twoCellAnchor>
  <xdr:twoCellAnchor>
    <xdr:from>
      <xdr:col>2</xdr:col>
      <xdr:colOff>2643188</xdr:colOff>
      <xdr:row>8</xdr:row>
      <xdr:rowOff>127916</xdr:rowOff>
    </xdr:from>
    <xdr:to>
      <xdr:col>2</xdr:col>
      <xdr:colOff>2875070</xdr:colOff>
      <xdr:row>8</xdr:row>
      <xdr:rowOff>357189</xdr:rowOff>
    </xdr:to>
    <xdr:sp macro="" textlink="">
      <xdr:nvSpPr>
        <xdr:cNvPr id="66" name="Text Box 18"/>
        <xdr:cNvSpPr txBox="1">
          <a:spLocks noChangeArrowheads="1"/>
        </xdr:cNvSpPr>
      </xdr:nvSpPr>
      <xdr:spPr bwMode="auto">
        <a:xfrm>
          <a:off x="3186113" y="3261641"/>
          <a:ext cx="231882" cy="229273"/>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5</a:t>
          </a:r>
        </a:p>
      </xdr:txBody>
    </xdr:sp>
    <xdr:clientData/>
  </xdr:twoCellAnchor>
  <xdr:twoCellAnchor>
    <xdr:from>
      <xdr:col>2</xdr:col>
      <xdr:colOff>3019426</xdr:colOff>
      <xdr:row>8</xdr:row>
      <xdr:rowOff>127917</xdr:rowOff>
    </xdr:from>
    <xdr:to>
      <xdr:col>2</xdr:col>
      <xdr:colOff>3251308</xdr:colOff>
      <xdr:row>8</xdr:row>
      <xdr:rowOff>357190</xdr:rowOff>
    </xdr:to>
    <xdr:sp macro="" textlink="">
      <xdr:nvSpPr>
        <xdr:cNvPr id="67" name="Text Box 18"/>
        <xdr:cNvSpPr txBox="1">
          <a:spLocks noChangeArrowheads="1"/>
        </xdr:cNvSpPr>
      </xdr:nvSpPr>
      <xdr:spPr bwMode="auto">
        <a:xfrm>
          <a:off x="3562351" y="3261642"/>
          <a:ext cx="231882" cy="229273"/>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6</a:t>
          </a:r>
        </a:p>
      </xdr:txBody>
    </xdr:sp>
    <xdr:clientData/>
  </xdr:twoCellAnchor>
  <xdr:twoCellAnchor>
    <xdr:from>
      <xdr:col>2</xdr:col>
      <xdr:colOff>3429005</xdr:colOff>
      <xdr:row>8</xdr:row>
      <xdr:rowOff>118392</xdr:rowOff>
    </xdr:from>
    <xdr:to>
      <xdr:col>2</xdr:col>
      <xdr:colOff>3660887</xdr:colOff>
      <xdr:row>8</xdr:row>
      <xdr:rowOff>347665</xdr:rowOff>
    </xdr:to>
    <xdr:sp macro="" textlink="">
      <xdr:nvSpPr>
        <xdr:cNvPr id="68" name="Text Box 18"/>
        <xdr:cNvSpPr txBox="1">
          <a:spLocks noChangeArrowheads="1"/>
        </xdr:cNvSpPr>
      </xdr:nvSpPr>
      <xdr:spPr bwMode="auto">
        <a:xfrm>
          <a:off x="3971930" y="3252117"/>
          <a:ext cx="231882" cy="229273"/>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7</a:t>
          </a:r>
        </a:p>
      </xdr:txBody>
    </xdr:sp>
    <xdr:clientData/>
  </xdr:twoCellAnchor>
  <xdr:twoCellAnchor>
    <xdr:from>
      <xdr:col>2</xdr:col>
      <xdr:colOff>3786191</xdr:colOff>
      <xdr:row>8</xdr:row>
      <xdr:rowOff>123156</xdr:rowOff>
    </xdr:from>
    <xdr:to>
      <xdr:col>2</xdr:col>
      <xdr:colOff>4018073</xdr:colOff>
      <xdr:row>8</xdr:row>
      <xdr:rowOff>352429</xdr:rowOff>
    </xdr:to>
    <xdr:sp macro="" textlink="">
      <xdr:nvSpPr>
        <xdr:cNvPr id="69" name="Text Box 18"/>
        <xdr:cNvSpPr txBox="1">
          <a:spLocks noChangeArrowheads="1"/>
        </xdr:cNvSpPr>
      </xdr:nvSpPr>
      <xdr:spPr bwMode="auto">
        <a:xfrm>
          <a:off x="4329116" y="3256881"/>
          <a:ext cx="231882" cy="229273"/>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8</a:t>
          </a:r>
        </a:p>
      </xdr:txBody>
    </xdr:sp>
    <xdr:clientData/>
  </xdr:twoCellAnchor>
  <xdr:twoCellAnchor>
    <xdr:from>
      <xdr:col>2</xdr:col>
      <xdr:colOff>4200533</xdr:colOff>
      <xdr:row>8</xdr:row>
      <xdr:rowOff>118394</xdr:rowOff>
    </xdr:from>
    <xdr:to>
      <xdr:col>2</xdr:col>
      <xdr:colOff>4432415</xdr:colOff>
      <xdr:row>8</xdr:row>
      <xdr:rowOff>347667</xdr:rowOff>
    </xdr:to>
    <xdr:sp macro="" textlink="">
      <xdr:nvSpPr>
        <xdr:cNvPr id="70" name="Text Box 18"/>
        <xdr:cNvSpPr txBox="1">
          <a:spLocks noChangeArrowheads="1"/>
        </xdr:cNvSpPr>
      </xdr:nvSpPr>
      <xdr:spPr bwMode="auto">
        <a:xfrm>
          <a:off x="4743458" y="3252119"/>
          <a:ext cx="231882" cy="229273"/>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9</a:t>
          </a:r>
        </a:p>
      </xdr:txBody>
    </xdr:sp>
    <xdr:clientData/>
  </xdr:twoCellAnchor>
  <xdr:twoCellAnchor>
    <xdr:from>
      <xdr:col>2</xdr:col>
      <xdr:colOff>4533901</xdr:colOff>
      <xdr:row>8</xdr:row>
      <xdr:rowOff>118395</xdr:rowOff>
    </xdr:from>
    <xdr:to>
      <xdr:col>2</xdr:col>
      <xdr:colOff>4848226</xdr:colOff>
      <xdr:row>8</xdr:row>
      <xdr:rowOff>347668</xdr:rowOff>
    </xdr:to>
    <xdr:sp macro="" textlink="">
      <xdr:nvSpPr>
        <xdr:cNvPr id="71" name="Text Box 18"/>
        <xdr:cNvSpPr txBox="1">
          <a:spLocks noChangeArrowheads="1"/>
        </xdr:cNvSpPr>
      </xdr:nvSpPr>
      <xdr:spPr bwMode="auto">
        <a:xfrm>
          <a:off x="5076826" y="3252120"/>
          <a:ext cx="314325" cy="229273"/>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10</a:t>
          </a:r>
        </a:p>
      </xdr:txBody>
    </xdr:sp>
    <xdr:clientData/>
  </xdr:twoCellAnchor>
  <xdr:twoCellAnchor>
    <xdr:from>
      <xdr:col>2</xdr:col>
      <xdr:colOff>4914905</xdr:colOff>
      <xdr:row>8</xdr:row>
      <xdr:rowOff>118396</xdr:rowOff>
    </xdr:from>
    <xdr:to>
      <xdr:col>2</xdr:col>
      <xdr:colOff>5200655</xdr:colOff>
      <xdr:row>8</xdr:row>
      <xdr:rowOff>347669</xdr:rowOff>
    </xdr:to>
    <xdr:sp macro="" textlink="">
      <xdr:nvSpPr>
        <xdr:cNvPr id="72" name="Text Box 18"/>
        <xdr:cNvSpPr txBox="1">
          <a:spLocks noChangeArrowheads="1"/>
        </xdr:cNvSpPr>
      </xdr:nvSpPr>
      <xdr:spPr bwMode="auto">
        <a:xfrm>
          <a:off x="5457830" y="3252121"/>
          <a:ext cx="285750" cy="229273"/>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11</a:t>
          </a:r>
        </a:p>
      </xdr:txBody>
    </xdr:sp>
    <xdr:clientData/>
  </xdr:twoCellAnchor>
  <xdr:twoCellAnchor>
    <xdr:from>
      <xdr:col>2</xdr:col>
      <xdr:colOff>5276853</xdr:colOff>
      <xdr:row>8</xdr:row>
      <xdr:rowOff>123160</xdr:rowOff>
    </xdr:from>
    <xdr:to>
      <xdr:col>2</xdr:col>
      <xdr:colOff>5591178</xdr:colOff>
      <xdr:row>8</xdr:row>
      <xdr:rowOff>352433</xdr:rowOff>
    </xdr:to>
    <xdr:sp macro="" textlink="">
      <xdr:nvSpPr>
        <xdr:cNvPr id="73" name="Text Box 18"/>
        <xdr:cNvSpPr txBox="1">
          <a:spLocks noChangeArrowheads="1"/>
        </xdr:cNvSpPr>
      </xdr:nvSpPr>
      <xdr:spPr bwMode="auto">
        <a:xfrm>
          <a:off x="5819778" y="3256885"/>
          <a:ext cx="314325" cy="229273"/>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12</a:t>
          </a:r>
        </a:p>
      </xdr:txBody>
    </xdr:sp>
    <xdr:clientData/>
  </xdr:twoCellAnchor>
  <xdr:twoCellAnchor>
    <xdr:from>
      <xdr:col>2</xdr:col>
      <xdr:colOff>6239945</xdr:colOff>
      <xdr:row>6</xdr:row>
      <xdr:rowOff>281022</xdr:rowOff>
    </xdr:from>
    <xdr:to>
      <xdr:col>2</xdr:col>
      <xdr:colOff>6500812</xdr:colOff>
      <xdr:row>6</xdr:row>
      <xdr:rowOff>514350</xdr:rowOff>
    </xdr:to>
    <xdr:sp macro="" textlink="">
      <xdr:nvSpPr>
        <xdr:cNvPr id="75" name="Oval 17"/>
        <xdr:cNvSpPr>
          <a:spLocks noChangeArrowheads="1"/>
        </xdr:cNvSpPr>
      </xdr:nvSpPr>
      <xdr:spPr bwMode="auto">
        <a:xfrm>
          <a:off x="6782870" y="2052672"/>
          <a:ext cx="260867" cy="233328"/>
        </a:xfrm>
        <a:prstGeom prst="ellipse">
          <a:avLst/>
        </a:prstGeom>
        <a:solidFill>
          <a:srgbClr val="FFFFFF"/>
        </a:solidFill>
        <a:ln w="9525">
          <a:solidFill>
            <a:srgbClr val="000000"/>
          </a:solidFill>
          <a:round/>
          <a:headEnd/>
          <a:tailEnd/>
        </a:ln>
      </xdr:spPr>
    </xdr:sp>
    <xdr:clientData/>
  </xdr:twoCellAnchor>
  <xdr:twoCellAnchor>
    <xdr:from>
      <xdr:col>2</xdr:col>
      <xdr:colOff>6200770</xdr:colOff>
      <xdr:row>6</xdr:row>
      <xdr:rowOff>275554</xdr:rowOff>
    </xdr:from>
    <xdr:to>
      <xdr:col>2</xdr:col>
      <xdr:colOff>6524620</xdr:colOff>
      <xdr:row>6</xdr:row>
      <xdr:rowOff>504827</xdr:rowOff>
    </xdr:to>
    <xdr:sp macro="" textlink="">
      <xdr:nvSpPr>
        <xdr:cNvPr id="76" name="Text Box 18"/>
        <xdr:cNvSpPr txBox="1">
          <a:spLocks noChangeArrowheads="1"/>
        </xdr:cNvSpPr>
      </xdr:nvSpPr>
      <xdr:spPr bwMode="auto">
        <a:xfrm>
          <a:off x="6743695" y="2047204"/>
          <a:ext cx="323850" cy="229273"/>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13</a:t>
          </a:r>
        </a:p>
      </xdr:txBody>
    </xdr:sp>
    <xdr:clientData/>
  </xdr:twoCellAnchor>
  <xdr:twoCellAnchor>
    <xdr:from>
      <xdr:col>0</xdr:col>
      <xdr:colOff>76200</xdr:colOff>
      <xdr:row>23</xdr:row>
      <xdr:rowOff>409575</xdr:rowOff>
    </xdr:from>
    <xdr:to>
      <xdr:col>1</xdr:col>
      <xdr:colOff>51317</xdr:colOff>
      <xdr:row>24</xdr:row>
      <xdr:rowOff>209516</xdr:rowOff>
    </xdr:to>
    <xdr:sp macro="" textlink="">
      <xdr:nvSpPr>
        <xdr:cNvPr id="79" name="Oval 6"/>
        <xdr:cNvSpPr>
          <a:spLocks noChangeArrowheads="1"/>
        </xdr:cNvSpPr>
      </xdr:nvSpPr>
      <xdr:spPr bwMode="auto">
        <a:xfrm>
          <a:off x="76200" y="10858500"/>
          <a:ext cx="260867" cy="238091"/>
        </a:xfrm>
        <a:prstGeom prst="ellipse">
          <a:avLst/>
        </a:prstGeom>
        <a:solidFill>
          <a:srgbClr val="FFFFFF"/>
        </a:solidFill>
        <a:ln w="9525">
          <a:solidFill>
            <a:srgbClr val="000000"/>
          </a:solidFill>
          <a:round/>
          <a:headEnd/>
          <a:tailEnd/>
        </a:ln>
      </xdr:spPr>
    </xdr:sp>
    <xdr:clientData/>
  </xdr:twoCellAnchor>
  <xdr:twoCellAnchor>
    <xdr:from>
      <xdr:col>0</xdr:col>
      <xdr:colOff>95250</xdr:colOff>
      <xdr:row>23</xdr:row>
      <xdr:rowOff>409575</xdr:rowOff>
    </xdr:from>
    <xdr:to>
      <xdr:col>1</xdr:col>
      <xdr:colOff>41382</xdr:colOff>
      <xdr:row>24</xdr:row>
      <xdr:rowOff>200698</xdr:rowOff>
    </xdr:to>
    <xdr:sp macro="" textlink="">
      <xdr:nvSpPr>
        <xdr:cNvPr id="80" name="Text Box 42"/>
        <xdr:cNvSpPr txBox="1">
          <a:spLocks noChangeArrowheads="1"/>
        </xdr:cNvSpPr>
      </xdr:nvSpPr>
      <xdr:spPr bwMode="auto">
        <a:xfrm>
          <a:off x="95250" y="10858500"/>
          <a:ext cx="231882" cy="229273"/>
        </a:xfrm>
        <a:prstGeom prst="rect">
          <a:avLst/>
        </a:prstGeom>
        <a:noFill/>
        <a:ln w="9525">
          <a:no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7</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53"/>
  <sheetViews>
    <sheetView view="pageLayout" topLeftCell="B2" zoomScaleSheetLayoutView="85" workbookViewId="0">
      <selection activeCell="G7" sqref="G7"/>
    </sheetView>
  </sheetViews>
  <sheetFormatPr baseColWidth="10" defaultColWidth="9.1640625" defaultRowHeight="14" x14ac:dyDescent="0"/>
  <cols>
    <col min="1" max="1" width="26.83203125" bestFit="1" customWidth="1"/>
    <col min="3" max="13" width="8.33203125" customWidth="1"/>
    <col min="14" max="14" width="24.5" customWidth="1"/>
  </cols>
  <sheetData>
    <row r="1" spans="1:17" s="1" customFormat="1" ht="78.75" customHeight="1">
      <c r="A1" s="46" t="s">
        <v>0</v>
      </c>
      <c r="B1" s="39"/>
      <c r="C1" s="39"/>
      <c r="D1" s="39"/>
      <c r="E1" s="39"/>
      <c r="F1" s="39"/>
      <c r="G1" s="39"/>
      <c r="H1" s="39"/>
      <c r="I1" s="39"/>
      <c r="J1" s="39"/>
      <c r="K1" s="39"/>
      <c r="L1" s="39"/>
      <c r="M1" s="39"/>
      <c r="N1" s="39"/>
    </row>
    <row r="2" spans="1:17" s="1" customFormat="1" ht="30.75" customHeight="1">
      <c r="A2" s="40" t="s">
        <v>1</v>
      </c>
      <c r="B2" s="69"/>
      <c r="C2" s="70"/>
      <c r="D2" s="70"/>
      <c r="E2" s="70"/>
      <c r="F2" s="70"/>
      <c r="G2" s="70"/>
      <c r="H2" s="70"/>
      <c r="I2" s="70"/>
      <c r="J2" s="70"/>
      <c r="K2" s="70"/>
      <c r="L2" s="70"/>
      <c r="M2" s="71"/>
      <c r="N2" s="41" t="s">
        <v>3</v>
      </c>
    </row>
    <row r="3" spans="1:17" s="1" customFormat="1" ht="15.75" customHeight="1">
      <c r="A3" s="42" t="s">
        <v>4</v>
      </c>
      <c r="B3" s="57"/>
      <c r="C3" s="58"/>
      <c r="D3" s="59" t="s">
        <v>6</v>
      </c>
      <c r="E3" s="60"/>
      <c r="F3" s="60"/>
      <c r="G3" s="61"/>
      <c r="H3" s="59" t="s">
        <v>7</v>
      </c>
      <c r="I3" s="60"/>
      <c r="J3" s="60"/>
      <c r="K3" s="60"/>
      <c r="L3" s="61"/>
      <c r="M3" s="3"/>
      <c r="N3" s="47"/>
    </row>
    <row r="4" spans="1:17" s="1" customFormat="1" ht="36" customHeight="1">
      <c r="A4" s="43" t="s">
        <v>8</v>
      </c>
      <c r="B4" s="62"/>
      <c r="C4" s="63"/>
      <c r="D4" s="64" t="s">
        <v>10</v>
      </c>
      <c r="E4" s="50" t="s">
        <v>11</v>
      </c>
      <c r="F4" s="50" t="s">
        <v>12</v>
      </c>
      <c r="G4" s="50" t="s">
        <v>102</v>
      </c>
      <c r="H4" s="50" t="s">
        <v>49</v>
      </c>
      <c r="I4" s="50" t="s">
        <v>50</v>
      </c>
      <c r="J4" s="50" t="s">
        <v>13</v>
      </c>
      <c r="K4" s="50" t="s">
        <v>51</v>
      </c>
      <c r="L4" s="50" t="s">
        <v>14</v>
      </c>
      <c r="M4" s="50" t="s">
        <v>52</v>
      </c>
      <c r="N4" s="52" t="s">
        <v>15</v>
      </c>
    </row>
    <row r="5" spans="1:17" s="1" customFormat="1" ht="15">
      <c r="A5" s="65" t="s">
        <v>16</v>
      </c>
      <c r="B5" s="66"/>
      <c r="C5" s="66"/>
      <c r="D5" s="51"/>
      <c r="E5" s="51"/>
      <c r="F5" s="51"/>
      <c r="G5" s="51"/>
      <c r="H5" s="51"/>
      <c r="I5" s="51"/>
      <c r="J5" s="51"/>
      <c r="K5" s="51"/>
      <c r="L5" s="51"/>
      <c r="M5" s="51"/>
      <c r="N5" s="53"/>
    </row>
    <row r="6" spans="1:17" s="1" customFormat="1" ht="112.5" customHeight="1">
      <c r="A6" s="54"/>
      <c r="B6" s="55"/>
      <c r="C6" s="56"/>
      <c r="D6" s="51"/>
      <c r="E6" s="51"/>
      <c r="F6" s="51"/>
      <c r="G6" s="51"/>
      <c r="H6" s="51"/>
      <c r="I6" s="51"/>
      <c r="J6" s="51"/>
      <c r="K6" s="51"/>
      <c r="L6" s="51"/>
      <c r="M6" s="51"/>
      <c r="N6" s="53"/>
    </row>
    <row r="7" spans="1:17" s="1" customFormat="1" ht="18" customHeight="1">
      <c r="A7" s="67" t="s">
        <v>18</v>
      </c>
      <c r="B7" s="68"/>
      <c r="C7" s="31" t="s">
        <v>19</v>
      </c>
      <c r="D7" s="32" t="s">
        <v>20</v>
      </c>
      <c r="E7" s="31" t="s">
        <v>21</v>
      </c>
      <c r="F7" s="31" t="s">
        <v>22</v>
      </c>
      <c r="G7" s="31" t="s">
        <v>23</v>
      </c>
      <c r="H7" s="31" t="s">
        <v>21</v>
      </c>
      <c r="I7" s="31" t="s">
        <v>22</v>
      </c>
      <c r="J7" s="31" t="s">
        <v>24</v>
      </c>
      <c r="K7" s="31" t="s">
        <v>25</v>
      </c>
      <c r="L7" s="31" t="s">
        <v>25</v>
      </c>
      <c r="M7" s="31" t="s">
        <v>23</v>
      </c>
      <c r="N7" s="53"/>
      <c r="Q7" s="2"/>
    </row>
    <row r="8" spans="1:17" ht="30" customHeight="1">
      <c r="A8" s="48"/>
      <c r="B8" s="17"/>
      <c r="C8" s="24"/>
      <c r="D8" s="25">
        <v>0</v>
      </c>
      <c r="E8" s="25">
        <v>0</v>
      </c>
      <c r="F8" s="25">
        <v>0</v>
      </c>
      <c r="G8" s="37">
        <v>0</v>
      </c>
      <c r="H8" s="25">
        <v>0</v>
      </c>
      <c r="I8" s="25">
        <v>0</v>
      </c>
      <c r="J8" s="25">
        <v>0</v>
      </c>
      <c r="K8" s="26">
        <v>0.375</v>
      </c>
      <c r="L8" s="29"/>
      <c r="M8" s="30"/>
      <c r="N8" s="49"/>
    </row>
    <row r="9" spans="1:17" ht="30" customHeight="1">
      <c r="A9" s="48"/>
      <c r="B9" s="17"/>
      <c r="C9" s="18"/>
      <c r="D9" s="19">
        <f t="shared" ref="D9" si="0">IF(E9=0,0,IF(C9&gt;0,(C9-C8)/100,0))</f>
        <v>0</v>
      </c>
      <c r="E9" s="20"/>
      <c r="F9" s="21">
        <f t="shared" ref="F9:F28" si="1">IF(E9=0,0,IF(J9&lt;-20,-D9/1.5+E9,IF(J9&lt;0,E9,D9+E9)))</f>
        <v>0</v>
      </c>
      <c r="G9" s="22">
        <f t="shared" ref="G9:G28" si="2">IF(E9=0,0,TIME(0,60/$N$3*F9,0))</f>
        <v>0</v>
      </c>
      <c r="H9" s="27">
        <f>H8+E9</f>
        <v>0</v>
      </c>
      <c r="I9" s="27">
        <f t="shared" ref="I9:I28" si="3">I8+F9</f>
        <v>0</v>
      </c>
      <c r="J9" s="27">
        <f>IF(E9=0,0,D9/(10*E9)*100)</f>
        <v>0</v>
      </c>
      <c r="K9" s="28">
        <f>IF((K8+G9+M9)&lt;&gt;K8,K8+G9+M9,0)</f>
        <v>0</v>
      </c>
      <c r="L9" s="29"/>
      <c r="M9" s="30"/>
      <c r="N9" s="49"/>
    </row>
    <row r="10" spans="1:17" ht="30" customHeight="1">
      <c r="A10" s="48"/>
      <c r="B10" s="17"/>
      <c r="C10" s="18"/>
      <c r="D10" s="19">
        <f>IF(E10=0,0,IF(C10&gt;0,(C10-C9)/100,0))</f>
        <v>0</v>
      </c>
      <c r="E10" s="20"/>
      <c r="F10" s="21">
        <f t="shared" si="1"/>
        <v>0</v>
      </c>
      <c r="G10" s="22">
        <f t="shared" si="2"/>
        <v>0</v>
      </c>
      <c r="H10" s="27">
        <f>H9+E10</f>
        <v>0</v>
      </c>
      <c r="I10" s="27">
        <f t="shared" si="3"/>
        <v>0</v>
      </c>
      <c r="J10" s="27">
        <f>IF(E10=0,0,D10/(10*E10)*100)</f>
        <v>0</v>
      </c>
      <c r="K10" s="28">
        <f>IF((K9+G10+M10)&lt;&gt;K9,K9+G10+M10,0)</f>
        <v>0</v>
      </c>
      <c r="L10" s="29"/>
      <c r="M10" s="30"/>
      <c r="N10" s="49"/>
    </row>
    <row r="11" spans="1:17" ht="30" customHeight="1">
      <c r="A11" s="48"/>
      <c r="B11" s="17"/>
      <c r="C11" s="18"/>
      <c r="D11" s="19">
        <f t="shared" ref="D11:D28" si="4">IF(E11=0,0,IF(C11&gt;0,(C11-C10)/100,0))</f>
        <v>0</v>
      </c>
      <c r="E11" s="20"/>
      <c r="F11" s="21">
        <f t="shared" si="1"/>
        <v>0</v>
      </c>
      <c r="G11" s="22">
        <f t="shared" si="2"/>
        <v>0</v>
      </c>
      <c r="H11" s="27">
        <f t="shared" ref="H11:H28" si="5">H10+E11</f>
        <v>0</v>
      </c>
      <c r="I11" s="27">
        <f t="shared" si="3"/>
        <v>0</v>
      </c>
      <c r="J11" s="27">
        <f t="shared" ref="J11:J28" si="6">IF(E11=0,0,D11/(10*E11)*100)</f>
        <v>0</v>
      </c>
      <c r="K11" s="28">
        <f t="shared" ref="K11:K28" si="7">IF((K10+G11+M11)&lt;&gt;K10,K10+G11+M11,0)</f>
        <v>0</v>
      </c>
      <c r="L11" s="29"/>
      <c r="M11" s="30"/>
      <c r="N11" s="49"/>
    </row>
    <row r="12" spans="1:17" ht="30" customHeight="1">
      <c r="A12" s="48"/>
      <c r="B12" s="17"/>
      <c r="C12" s="18"/>
      <c r="D12" s="19">
        <f t="shared" si="4"/>
        <v>0</v>
      </c>
      <c r="E12" s="23"/>
      <c r="F12" s="21">
        <f t="shared" si="1"/>
        <v>0</v>
      </c>
      <c r="G12" s="22">
        <f t="shared" si="2"/>
        <v>0</v>
      </c>
      <c r="H12" s="27">
        <f t="shared" si="5"/>
        <v>0</v>
      </c>
      <c r="I12" s="27">
        <f t="shared" si="3"/>
        <v>0</v>
      </c>
      <c r="J12" s="27">
        <f t="shared" si="6"/>
        <v>0</v>
      </c>
      <c r="K12" s="28">
        <f t="shared" si="7"/>
        <v>0</v>
      </c>
      <c r="L12" s="29"/>
      <c r="M12" s="30"/>
      <c r="N12" s="49"/>
    </row>
    <row r="13" spans="1:17" ht="30" customHeight="1">
      <c r="A13" s="48"/>
      <c r="B13" s="17"/>
      <c r="C13" s="18"/>
      <c r="D13" s="19">
        <f t="shared" si="4"/>
        <v>0</v>
      </c>
      <c r="E13" s="23"/>
      <c r="F13" s="21">
        <f t="shared" si="1"/>
        <v>0</v>
      </c>
      <c r="G13" s="22">
        <f t="shared" si="2"/>
        <v>0</v>
      </c>
      <c r="H13" s="27">
        <f t="shared" si="5"/>
        <v>0</v>
      </c>
      <c r="I13" s="27">
        <f t="shared" si="3"/>
        <v>0</v>
      </c>
      <c r="J13" s="27">
        <f t="shared" si="6"/>
        <v>0</v>
      </c>
      <c r="K13" s="28">
        <f t="shared" si="7"/>
        <v>0</v>
      </c>
      <c r="L13" s="29"/>
      <c r="M13" s="30"/>
      <c r="N13" s="49"/>
    </row>
    <row r="14" spans="1:17" ht="30" customHeight="1">
      <c r="A14" s="48"/>
      <c r="B14" s="17"/>
      <c r="C14" s="18"/>
      <c r="D14" s="19">
        <f t="shared" si="4"/>
        <v>0</v>
      </c>
      <c r="E14" s="23"/>
      <c r="F14" s="21">
        <f t="shared" si="1"/>
        <v>0</v>
      </c>
      <c r="G14" s="22">
        <f t="shared" si="2"/>
        <v>0</v>
      </c>
      <c r="H14" s="27">
        <f t="shared" si="5"/>
        <v>0</v>
      </c>
      <c r="I14" s="27">
        <f t="shared" si="3"/>
        <v>0</v>
      </c>
      <c r="J14" s="27">
        <f t="shared" si="6"/>
        <v>0</v>
      </c>
      <c r="K14" s="28">
        <f t="shared" si="7"/>
        <v>0</v>
      </c>
      <c r="L14" s="29"/>
      <c r="M14" s="30"/>
      <c r="N14" s="49"/>
    </row>
    <row r="15" spans="1:17" ht="30" customHeight="1">
      <c r="A15" s="48"/>
      <c r="B15" s="17"/>
      <c r="C15" s="18"/>
      <c r="D15" s="19">
        <f t="shared" si="4"/>
        <v>0</v>
      </c>
      <c r="E15" s="23"/>
      <c r="F15" s="21">
        <f t="shared" si="1"/>
        <v>0</v>
      </c>
      <c r="G15" s="22">
        <f t="shared" si="2"/>
        <v>0</v>
      </c>
      <c r="H15" s="27">
        <f t="shared" si="5"/>
        <v>0</v>
      </c>
      <c r="I15" s="27">
        <f t="shared" si="3"/>
        <v>0</v>
      </c>
      <c r="J15" s="27">
        <f t="shared" si="6"/>
        <v>0</v>
      </c>
      <c r="K15" s="28">
        <f t="shared" si="7"/>
        <v>0</v>
      </c>
      <c r="L15" s="29"/>
      <c r="M15" s="30"/>
      <c r="N15" s="49"/>
    </row>
    <row r="16" spans="1:17" ht="30" customHeight="1">
      <c r="A16" s="48"/>
      <c r="B16" s="17"/>
      <c r="C16" s="18"/>
      <c r="D16" s="19">
        <f t="shared" si="4"/>
        <v>0</v>
      </c>
      <c r="E16" s="23"/>
      <c r="F16" s="21">
        <f t="shared" si="1"/>
        <v>0</v>
      </c>
      <c r="G16" s="22">
        <f t="shared" si="2"/>
        <v>0</v>
      </c>
      <c r="H16" s="27">
        <f t="shared" si="5"/>
        <v>0</v>
      </c>
      <c r="I16" s="27">
        <f t="shared" si="3"/>
        <v>0</v>
      </c>
      <c r="J16" s="27">
        <f t="shared" si="6"/>
        <v>0</v>
      </c>
      <c r="K16" s="28">
        <f t="shared" si="7"/>
        <v>0</v>
      </c>
      <c r="L16" s="29"/>
      <c r="M16" s="30"/>
      <c r="N16" s="49"/>
    </row>
    <row r="17" spans="1:14" ht="30" customHeight="1">
      <c r="A17" s="48"/>
      <c r="B17" s="17"/>
      <c r="C17" s="18"/>
      <c r="D17" s="19">
        <f t="shared" si="4"/>
        <v>0</v>
      </c>
      <c r="E17" s="23"/>
      <c r="F17" s="21">
        <f t="shared" si="1"/>
        <v>0</v>
      </c>
      <c r="G17" s="22">
        <f t="shared" si="2"/>
        <v>0</v>
      </c>
      <c r="H17" s="27">
        <f t="shared" si="5"/>
        <v>0</v>
      </c>
      <c r="I17" s="27">
        <f t="shared" si="3"/>
        <v>0</v>
      </c>
      <c r="J17" s="27">
        <f t="shared" si="6"/>
        <v>0</v>
      </c>
      <c r="K17" s="28">
        <f>IF((K16+G17+M17)&lt;&gt;K16,K16+G17+M17,0)</f>
        <v>0</v>
      </c>
      <c r="L17" s="29"/>
      <c r="M17" s="30"/>
      <c r="N17" s="49"/>
    </row>
    <row r="18" spans="1:14" ht="30" customHeight="1">
      <c r="A18" s="48"/>
      <c r="B18" s="17"/>
      <c r="C18" s="18"/>
      <c r="D18" s="19">
        <f t="shared" si="4"/>
        <v>0</v>
      </c>
      <c r="E18" s="23"/>
      <c r="F18" s="21">
        <f t="shared" si="1"/>
        <v>0</v>
      </c>
      <c r="G18" s="22">
        <f t="shared" si="2"/>
        <v>0</v>
      </c>
      <c r="H18" s="27">
        <f t="shared" si="5"/>
        <v>0</v>
      </c>
      <c r="I18" s="27">
        <f t="shared" si="3"/>
        <v>0</v>
      </c>
      <c r="J18" s="27">
        <f t="shared" si="6"/>
        <v>0</v>
      </c>
      <c r="K18" s="28">
        <f t="shared" si="7"/>
        <v>0</v>
      </c>
      <c r="L18" s="29"/>
      <c r="M18" s="30"/>
      <c r="N18" s="49"/>
    </row>
    <row r="19" spans="1:14" ht="30" customHeight="1">
      <c r="A19" s="48"/>
      <c r="B19" s="17"/>
      <c r="C19" s="18"/>
      <c r="D19" s="19">
        <f t="shared" si="4"/>
        <v>0</v>
      </c>
      <c r="E19" s="23"/>
      <c r="F19" s="21">
        <f t="shared" si="1"/>
        <v>0</v>
      </c>
      <c r="G19" s="22">
        <f t="shared" si="2"/>
        <v>0</v>
      </c>
      <c r="H19" s="27">
        <f t="shared" si="5"/>
        <v>0</v>
      </c>
      <c r="I19" s="27">
        <f t="shared" si="3"/>
        <v>0</v>
      </c>
      <c r="J19" s="27">
        <f t="shared" si="6"/>
        <v>0</v>
      </c>
      <c r="K19" s="28">
        <f t="shared" si="7"/>
        <v>0</v>
      </c>
      <c r="L19" s="29"/>
      <c r="M19" s="30"/>
      <c r="N19" s="49"/>
    </row>
    <row r="20" spans="1:14" ht="30" customHeight="1">
      <c r="A20" s="48"/>
      <c r="B20" s="17"/>
      <c r="C20" s="18"/>
      <c r="D20" s="19">
        <f t="shared" si="4"/>
        <v>0</v>
      </c>
      <c r="E20" s="23"/>
      <c r="F20" s="21">
        <f t="shared" si="1"/>
        <v>0</v>
      </c>
      <c r="G20" s="22">
        <f t="shared" si="2"/>
        <v>0</v>
      </c>
      <c r="H20" s="27">
        <f t="shared" si="5"/>
        <v>0</v>
      </c>
      <c r="I20" s="27">
        <f t="shared" si="3"/>
        <v>0</v>
      </c>
      <c r="J20" s="27">
        <f t="shared" si="6"/>
        <v>0</v>
      </c>
      <c r="K20" s="28">
        <f t="shared" si="7"/>
        <v>0</v>
      </c>
      <c r="L20" s="29"/>
      <c r="M20" s="30"/>
      <c r="N20" s="49"/>
    </row>
    <row r="21" spans="1:14" ht="30" customHeight="1">
      <c r="A21" s="48"/>
      <c r="B21" s="17"/>
      <c r="C21" s="18"/>
      <c r="D21" s="19">
        <f t="shared" si="4"/>
        <v>0</v>
      </c>
      <c r="E21" s="23"/>
      <c r="F21" s="21">
        <f t="shared" si="1"/>
        <v>0</v>
      </c>
      <c r="G21" s="22">
        <f t="shared" si="2"/>
        <v>0</v>
      </c>
      <c r="H21" s="27">
        <f t="shared" si="5"/>
        <v>0</v>
      </c>
      <c r="I21" s="27">
        <f t="shared" si="3"/>
        <v>0</v>
      </c>
      <c r="J21" s="27">
        <f t="shared" si="6"/>
        <v>0</v>
      </c>
      <c r="K21" s="28">
        <f t="shared" si="7"/>
        <v>0</v>
      </c>
      <c r="L21" s="29"/>
      <c r="M21" s="30"/>
      <c r="N21" s="49"/>
    </row>
    <row r="22" spans="1:14" ht="30" customHeight="1">
      <c r="A22" s="48"/>
      <c r="B22" s="17"/>
      <c r="C22" s="18"/>
      <c r="D22" s="19">
        <f t="shared" si="4"/>
        <v>0</v>
      </c>
      <c r="E22" s="23"/>
      <c r="F22" s="21">
        <f t="shared" si="1"/>
        <v>0</v>
      </c>
      <c r="G22" s="22">
        <f t="shared" si="2"/>
        <v>0</v>
      </c>
      <c r="H22" s="27">
        <f t="shared" si="5"/>
        <v>0</v>
      </c>
      <c r="I22" s="27">
        <f t="shared" si="3"/>
        <v>0</v>
      </c>
      <c r="J22" s="27">
        <f t="shared" si="6"/>
        <v>0</v>
      </c>
      <c r="K22" s="28">
        <f t="shared" si="7"/>
        <v>0</v>
      </c>
      <c r="L22" s="29"/>
      <c r="M22" s="30"/>
      <c r="N22" s="49"/>
    </row>
    <row r="23" spans="1:14" ht="30" customHeight="1">
      <c r="A23" s="48"/>
      <c r="B23" s="17"/>
      <c r="C23" s="18"/>
      <c r="D23" s="19">
        <f t="shared" si="4"/>
        <v>0</v>
      </c>
      <c r="E23" s="23"/>
      <c r="F23" s="21">
        <f t="shared" si="1"/>
        <v>0</v>
      </c>
      <c r="G23" s="22">
        <f t="shared" si="2"/>
        <v>0</v>
      </c>
      <c r="H23" s="27">
        <f t="shared" si="5"/>
        <v>0</v>
      </c>
      <c r="I23" s="27">
        <f t="shared" si="3"/>
        <v>0</v>
      </c>
      <c r="J23" s="27">
        <f t="shared" si="6"/>
        <v>0</v>
      </c>
      <c r="K23" s="28">
        <f t="shared" si="7"/>
        <v>0</v>
      </c>
      <c r="L23" s="29"/>
      <c r="M23" s="30"/>
      <c r="N23" s="49"/>
    </row>
    <row r="24" spans="1:14" ht="30" customHeight="1">
      <c r="A24" s="48"/>
      <c r="B24" s="17"/>
      <c r="C24" s="18"/>
      <c r="D24" s="19">
        <f t="shared" si="4"/>
        <v>0</v>
      </c>
      <c r="E24" s="23"/>
      <c r="F24" s="21">
        <f t="shared" si="1"/>
        <v>0</v>
      </c>
      <c r="G24" s="22">
        <f t="shared" si="2"/>
        <v>0</v>
      </c>
      <c r="H24" s="27">
        <f t="shared" si="5"/>
        <v>0</v>
      </c>
      <c r="I24" s="27">
        <f t="shared" si="3"/>
        <v>0</v>
      </c>
      <c r="J24" s="27">
        <f t="shared" si="6"/>
        <v>0</v>
      </c>
      <c r="K24" s="28">
        <f t="shared" si="7"/>
        <v>0</v>
      </c>
      <c r="L24" s="29"/>
      <c r="M24" s="30"/>
      <c r="N24" s="49"/>
    </row>
    <row r="25" spans="1:14" ht="30" customHeight="1">
      <c r="A25" s="48"/>
      <c r="B25" s="17"/>
      <c r="C25" s="18"/>
      <c r="D25" s="19">
        <f t="shared" si="4"/>
        <v>0</v>
      </c>
      <c r="E25" s="23"/>
      <c r="F25" s="21">
        <f t="shared" si="1"/>
        <v>0</v>
      </c>
      <c r="G25" s="22">
        <f t="shared" si="2"/>
        <v>0</v>
      </c>
      <c r="H25" s="27">
        <f t="shared" si="5"/>
        <v>0</v>
      </c>
      <c r="I25" s="27">
        <f t="shared" si="3"/>
        <v>0</v>
      </c>
      <c r="J25" s="27">
        <f t="shared" si="6"/>
        <v>0</v>
      </c>
      <c r="K25" s="28">
        <f t="shared" si="7"/>
        <v>0</v>
      </c>
      <c r="L25" s="29"/>
      <c r="M25" s="30"/>
      <c r="N25" s="49"/>
    </row>
    <row r="26" spans="1:14" ht="30" customHeight="1">
      <c r="A26" s="48"/>
      <c r="B26" s="17"/>
      <c r="C26" s="18"/>
      <c r="D26" s="19">
        <f t="shared" si="4"/>
        <v>0</v>
      </c>
      <c r="E26" s="23"/>
      <c r="F26" s="21">
        <f t="shared" si="1"/>
        <v>0</v>
      </c>
      <c r="G26" s="22">
        <f t="shared" si="2"/>
        <v>0</v>
      </c>
      <c r="H26" s="27">
        <f t="shared" si="5"/>
        <v>0</v>
      </c>
      <c r="I26" s="27">
        <f t="shared" si="3"/>
        <v>0</v>
      </c>
      <c r="J26" s="27">
        <f t="shared" si="6"/>
        <v>0</v>
      </c>
      <c r="K26" s="28">
        <f t="shared" si="7"/>
        <v>0</v>
      </c>
      <c r="L26" s="29"/>
      <c r="M26" s="30"/>
      <c r="N26" s="49"/>
    </row>
    <row r="27" spans="1:14" ht="30" customHeight="1">
      <c r="A27" s="48"/>
      <c r="B27" s="17"/>
      <c r="C27" s="18"/>
      <c r="D27" s="19">
        <f t="shared" si="4"/>
        <v>0</v>
      </c>
      <c r="E27" s="23"/>
      <c r="F27" s="21">
        <f t="shared" si="1"/>
        <v>0</v>
      </c>
      <c r="G27" s="22">
        <f t="shared" si="2"/>
        <v>0</v>
      </c>
      <c r="H27" s="27">
        <f t="shared" si="5"/>
        <v>0</v>
      </c>
      <c r="I27" s="27">
        <f t="shared" si="3"/>
        <v>0</v>
      </c>
      <c r="J27" s="27">
        <f t="shared" si="6"/>
        <v>0</v>
      </c>
      <c r="K27" s="28">
        <f t="shared" si="7"/>
        <v>0</v>
      </c>
      <c r="L27" s="29"/>
      <c r="M27" s="30"/>
      <c r="N27" s="49"/>
    </row>
    <row r="28" spans="1:14" ht="30" customHeight="1" thickBot="1">
      <c r="A28" s="48"/>
      <c r="B28" s="17"/>
      <c r="C28" s="18"/>
      <c r="D28" s="19">
        <f t="shared" si="4"/>
        <v>0</v>
      </c>
      <c r="E28" s="23"/>
      <c r="F28" s="21">
        <f t="shared" si="1"/>
        <v>0</v>
      </c>
      <c r="G28" s="22">
        <f t="shared" si="2"/>
        <v>0</v>
      </c>
      <c r="H28" s="27">
        <f t="shared" si="5"/>
        <v>0</v>
      </c>
      <c r="I28" s="27">
        <f t="shared" si="3"/>
        <v>0</v>
      </c>
      <c r="J28" s="27">
        <f t="shared" si="6"/>
        <v>0</v>
      </c>
      <c r="K28" s="28">
        <f t="shared" si="7"/>
        <v>0</v>
      </c>
      <c r="L28" s="29"/>
      <c r="M28" s="30"/>
      <c r="N28" s="49"/>
    </row>
    <row r="29" spans="1:14" ht="30" customHeight="1">
      <c r="A29" s="44" t="s">
        <v>54</v>
      </c>
      <c r="B29" s="4"/>
      <c r="C29" s="5"/>
      <c r="D29" s="5"/>
      <c r="E29" s="5"/>
      <c r="F29" s="5"/>
      <c r="G29" s="6">
        <f>SUM(G8:G28)</f>
        <v>0</v>
      </c>
      <c r="H29" s="7">
        <f>MAX(H9:H28)</f>
        <v>0</v>
      </c>
      <c r="I29" s="7">
        <f>MAX(I9:I28)</f>
        <v>0</v>
      </c>
      <c r="J29" s="5"/>
      <c r="K29" s="5"/>
      <c r="L29" s="5"/>
      <c r="M29" s="8">
        <f>SUM(M8:M28)</f>
        <v>0</v>
      </c>
      <c r="N29" s="45"/>
    </row>
    <row r="30" spans="1:14">
      <c r="A30" s="33"/>
      <c r="B30" s="33"/>
      <c r="C30" s="33"/>
      <c r="D30" s="33"/>
      <c r="E30" s="33"/>
      <c r="F30" s="33"/>
      <c r="G30" s="33"/>
      <c r="H30" s="33"/>
      <c r="I30" s="33"/>
      <c r="J30" s="33"/>
      <c r="K30" s="33"/>
      <c r="L30" s="33"/>
      <c r="M30" s="33"/>
      <c r="N30" s="33"/>
    </row>
    <row r="31" spans="1:14">
      <c r="A31" s="33"/>
      <c r="B31" s="33"/>
      <c r="C31" s="33"/>
      <c r="D31" s="33"/>
      <c r="E31" s="33"/>
      <c r="F31" s="33"/>
      <c r="G31" s="33"/>
      <c r="H31" s="33"/>
      <c r="I31" s="33"/>
      <c r="J31" s="33"/>
      <c r="K31" s="33"/>
      <c r="L31" s="33"/>
      <c r="M31" s="33"/>
      <c r="N31" s="33"/>
    </row>
    <row r="32" spans="1:14">
      <c r="A32" s="33"/>
      <c r="B32" s="33"/>
      <c r="C32" s="33"/>
      <c r="D32" s="33"/>
      <c r="E32" s="33"/>
      <c r="F32" s="33"/>
      <c r="G32" s="33"/>
      <c r="H32" s="33"/>
      <c r="I32" s="33"/>
      <c r="J32" s="33"/>
      <c r="K32" s="33"/>
      <c r="L32" s="33"/>
      <c r="M32" s="33"/>
      <c r="N32" s="33"/>
    </row>
    <row r="33" spans="1:14">
      <c r="A33" s="33"/>
      <c r="B33" s="33"/>
      <c r="C33" s="33"/>
      <c r="D33" s="33"/>
      <c r="E33" s="33"/>
      <c r="F33" s="33"/>
      <c r="G33" s="33"/>
      <c r="H33" s="33"/>
      <c r="I33" s="33"/>
      <c r="J33" s="33"/>
      <c r="K33" s="33"/>
      <c r="L33" s="33"/>
      <c r="M33" s="33"/>
      <c r="N33" s="33"/>
    </row>
    <row r="34" spans="1:14">
      <c r="A34" s="33"/>
      <c r="B34" s="33"/>
      <c r="C34" s="33"/>
      <c r="D34" s="33"/>
      <c r="E34" s="33"/>
      <c r="F34" s="33"/>
      <c r="G34" s="33"/>
      <c r="H34" s="33"/>
      <c r="I34" s="33"/>
      <c r="J34" s="33"/>
      <c r="K34" s="33"/>
      <c r="L34" s="33"/>
      <c r="M34" s="33"/>
      <c r="N34" s="33"/>
    </row>
    <row r="35" spans="1:14">
      <c r="A35" s="33"/>
      <c r="B35" s="33"/>
      <c r="C35" s="33"/>
      <c r="D35" s="33"/>
      <c r="E35" s="33"/>
      <c r="F35" s="33"/>
      <c r="G35" s="33"/>
      <c r="H35" s="33"/>
      <c r="I35" s="33"/>
      <c r="J35" s="33"/>
      <c r="K35" s="33"/>
      <c r="L35" s="33"/>
      <c r="M35" s="33"/>
      <c r="N35" s="33"/>
    </row>
    <row r="36" spans="1:14">
      <c r="A36" s="33"/>
      <c r="B36" s="33"/>
      <c r="C36" s="33"/>
      <c r="D36" s="33"/>
      <c r="E36" s="33"/>
      <c r="F36" s="33"/>
      <c r="G36" s="33"/>
      <c r="H36" s="33"/>
      <c r="I36" s="33"/>
      <c r="J36" s="33"/>
      <c r="K36" s="33"/>
      <c r="L36" s="33"/>
      <c r="M36" s="33"/>
      <c r="N36" s="33"/>
    </row>
    <row r="37" spans="1:14">
      <c r="A37" s="33"/>
      <c r="B37" s="33"/>
      <c r="C37" s="33"/>
      <c r="D37" s="33"/>
      <c r="E37" s="33"/>
      <c r="F37" s="33"/>
      <c r="G37" s="33"/>
      <c r="H37" s="33"/>
      <c r="I37" s="33"/>
      <c r="J37" s="33"/>
      <c r="K37" s="33"/>
      <c r="L37" s="33"/>
      <c r="M37" s="33"/>
      <c r="N37" s="33"/>
    </row>
    <row r="38" spans="1:14">
      <c r="A38" s="33"/>
      <c r="B38" s="33"/>
      <c r="C38" s="33"/>
      <c r="D38" s="33"/>
      <c r="E38" s="33"/>
      <c r="F38" s="33"/>
      <c r="G38" s="33"/>
      <c r="H38" s="33"/>
      <c r="I38" s="33"/>
      <c r="J38" s="33"/>
      <c r="K38" s="33"/>
      <c r="L38" s="33"/>
      <c r="M38" s="33"/>
      <c r="N38" s="33"/>
    </row>
    <row r="39" spans="1:14">
      <c r="A39" s="33"/>
      <c r="B39" s="33"/>
      <c r="C39" s="33"/>
      <c r="D39" s="33"/>
      <c r="E39" s="33"/>
      <c r="F39" s="33"/>
      <c r="G39" s="33"/>
      <c r="H39" s="33"/>
      <c r="I39" s="33"/>
      <c r="J39" s="33"/>
      <c r="K39" s="33"/>
      <c r="L39" s="33"/>
      <c r="M39" s="33"/>
      <c r="N39" s="33"/>
    </row>
    <row r="40" spans="1:14">
      <c r="A40" s="33"/>
      <c r="B40" s="33"/>
      <c r="C40" s="33"/>
      <c r="D40" s="33"/>
      <c r="E40" s="33"/>
      <c r="F40" s="33"/>
      <c r="G40" s="33"/>
      <c r="H40" s="33"/>
      <c r="I40" s="33"/>
      <c r="J40" s="33"/>
      <c r="K40" s="33"/>
      <c r="L40" s="33"/>
      <c r="M40" s="33"/>
      <c r="N40" s="33"/>
    </row>
    <row r="41" spans="1:14">
      <c r="A41" s="33"/>
      <c r="B41" s="33"/>
      <c r="C41" s="33"/>
      <c r="D41" s="33"/>
      <c r="E41" s="33"/>
      <c r="F41" s="33"/>
      <c r="G41" s="33"/>
      <c r="H41" s="33"/>
      <c r="I41" s="33"/>
      <c r="J41" s="33"/>
      <c r="K41" s="33"/>
      <c r="L41" s="33"/>
      <c r="M41" s="33"/>
      <c r="N41" s="33"/>
    </row>
    <row r="42" spans="1:14">
      <c r="A42" s="33"/>
      <c r="B42" s="33"/>
      <c r="C42" s="33"/>
      <c r="D42" s="33"/>
      <c r="E42" s="33"/>
      <c r="F42" s="33"/>
      <c r="G42" s="33"/>
      <c r="H42" s="33"/>
      <c r="I42" s="33"/>
      <c r="J42" s="33"/>
      <c r="K42" s="33"/>
      <c r="L42" s="33"/>
      <c r="M42" s="33"/>
      <c r="N42" s="33"/>
    </row>
    <row r="43" spans="1:14">
      <c r="A43" s="33"/>
      <c r="B43" s="33"/>
      <c r="C43" s="33"/>
      <c r="D43" s="33"/>
      <c r="E43" s="33"/>
      <c r="F43" s="33"/>
      <c r="G43" s="33"/>
      <c r="H43" s="33"/>
      <c r="I43" s="33"/>
      <c r="J43" s="33"/>
      <c r="K43" s="33"/>
      <c r="L43" s="33"/>
      <c r="M43" s="33"/>
      <c r="N43" s="33"/>
    </row>
    <row r="44" spans="1:14">
      <c r="A44" s="33"/>
      <c r="B44" s="33"/>
      <c r="C44" s="33"/>
      <c r="D44" s="33"/>
      <c r="E44" s="33"/>
      <c r="F44" s="33"/>
      <c r="G44" s="33"/>
      <c r="H44" s="33"/>
      <c r="I44" s="33"/>
      <c r="J44" s="33"/>
      <c r="K44" s="33"/>
      <c r="L44" s="33"/>
      <c r="M44" s="33"/>
      <c r="N44" s="33"/>
    </row>
    <row r="45" spans="1:14">
      <c r="A45" s="33"/>
      <c r="B45" s="33"/>
      <c r="C45" s="33"/>
      <c r="D45" s="33"/>
      <c r="E45" s="33"/>
      <c r="F45" s="33"/>
      <c r="G45" s="33"/>
      <c r="H45" s="33"/>
      <c r="I45" s="33"/>
      <c r="J45" s="33"/>
      <c r="K45" s="33"/>
      <c r="L45" s="33"/>
      <c r="M45" s="33"/>
      <c r="N45" s="33"/>
    </row>
    <row r="46" spans="1:14">
      <c r="A46" s="33"/>
      <c r="B46" s="33"/>
      <c r="C46" s="33"/>
      <c r="D46" s="33"/>
      <c r="E46" s="33"/>
      <c r="F46" s="33"/>
      <c r="G46" s="33"/>
      <c r="H46" s="33"/>
      <c r="I46" s="33"/>
      <c r="J46" s="33"/>
      <c r="K46" s="33"/>
      <c r="L46" s="33"/>
      <c r="M46" s="33"/>
      <c r="N46" s="33"/>
    </row>
    <row r="47" spans="1:14">
      <c r="A47" s="33"/>
      <c r="B47" s="33"/>
      <c r="C47" s="33"/>
      <c r="D47" s="33"/>
      <c r="E47" s="33"/>
      <c r="F47" s="33"/>
      <c r="G47" s="33"/>
      <c r="H47" s="33"/>
      <c r="I47" s="33"/>
      <c r="J47" s="33"/>
      <c r="K47" s="33"/>
      <c r="L47" s="33"/>
      <c r="M47" s="33"/>
      <c r="N47" s="33"/>
    </row>
    <row r="48" spans="1:14">
      <c r="A48" s="33"/>
      <c r="B48" s="33"/>
      <c r="C48" s="33"/>
      <c r="D48" s="33"/>
      <c r="E48" s="33"/>
      <c r="F48" s="33"/>
      <c r="G48" s="33"/>
      <c r="H48" s="33"/>
      <c r="I48" s="33"/>
      <c r="J48" s="33"/>
      <c r="K48" s="33"/>
      <c r="L48" s="33"/>
      <c r="M48" s="33"/>
      <c r="N48" s="33"/>
    </row>
    <row r="49" spans="1:14">
      <c r="A49" s="33"/>
      <c r="B49" s="33"/>
      <c r="C49" s="33"/>
      <c r="D49" s="33"/>
      <c r="E49" s="33"/>
      <c r="F49" s="33"/>
      <c r="G49" s="33"/>
      <c r="H49" s="33"/>
      <c r="I49" s="33"/>
      <c r="J49" s="33"/>
      <c r="K49" s="33"/>
      <c r="L49" s="33"/>
      <c r="M49" s="33"/>
      <c r="N49" s="33"/>
    </row>
    <row r="50" spans="1:14">
      <c r="A50" s="33"/>
      <c r="B50" s="33"/>
      <c r="C50" s="33"/>
      <c r="D50" s="33"/>
      <c r="E50" s="33"/>
      <c r="F50" s="33"/>
      <c r="G50" s="33"/>
      <c r="H50" s="33"/>
      <c r="I50" s="33"/>
      <c r="J50" s="33"/>
      <c r="K50" s="33"/>
      <c r="L50" s="33"/>
      <c r="M50" s="33"/>
      <c r="N50" s="33"/>
    </row>
    <row r="51" spans="1:14">
      <c r="A51" s="33"/>
      <c r="B51" s="33"/>
      <c r="C51" s="33"/>
      <c r="D51" s="33"/>
      <c r="E51" s="33"/>
      <c r="F51" s="33"/>
      <c r="G51" s="33"/>
      <c r="H51" s="33"/>
      <c r="I51" s="33"/>
      <c r="J51" s="33"/>
      <c r="K51" s="33"/>
      <c r="L51" s="33"/>
      <c r="M51" s="33"/>
      <c r="N51" s="33"/>
    </row>
    <row r="52" spans="1:14" ht="15" thickBot="1">
      <c r="A52" s="34"/>
      <c r="B52" s="34"/>
      <c r="C52" s="34"/>
      <c r="D52" s="34"/>
      <c r="E52" s="34"/>
      <c r="F52" s="34"/>
      <c r="G52" s="34"/>
      <c r="H52" s="34"/>
      <c r="I52" s="34"/>
      <c r="J52" s="34"/>
      <c r="K52" s="34"/>
      <c r="L52" s="34"/>
      <c r="M52" s="34"/>
      <c r="N52" s="34"/>
    </row>
    <row r="53" spans="1:14">
      <c r="A53" s="33"/>
      <c r="B53" s="33"/>
      <c r="C53" s="33"/>
      <c r="D53" s="33"/>
      <c r="E53" s="33"/>
      <c r="F53" s="33"/>
      <c r="G53" s="33"/>
      <c r="H53" s="33"/>
      <c r="I53" s="33"/>
      <c r="J53" s="33"/>
      <c r="K53" s="33"/>
      <c r="L53" s="33"/>
      <c r="M53" s="33"/>
      <c r="N53" s="33"/>
    </row>
  </sheetData>
  <mergeCells count="19">
    <mergeCell ref="K4:K6"/>
    <mergeCell ref="L4:L6"/>
    <mergeCell ref="M4:M6"/>
    <mergeCell ref="N4:N7"/>
    <mergeCell ref="A7:B7"/>
    <mergeCell ref="I4:I6"/>
    <mergeCell ref="B2:M2"/>
    <mergeCell ref="B3:C3"/>
    <mergeCell ref="D3:G3"/>
    <mergeCell ref="H3:L3"/>
    <mergeCell ref="B4:C4"/>
    <mergeCell ref="D4:D6"/>
    <mergeCell ref="E4:E6"/>
    <mergeCell ref="F4:F6"/>
    <mergeCell ref="G4:G6"/>
    <mergeCell ref="H4:H6"/>
    <mergeCell ref="A5:C5"/>
    <mergeCell ref="A6:C6"/>
    <mergeCell ref="J4:J6"/>
  </mergeCells>
  <phoneticPr fontId="13" type="noConversion"/>
  <pageMargins left="0.71" right="0.71" top="0.75000000000000011" bottom="0.75000000000000011" header="0.31" footer="0.31"/>
  <pageSetup paperSize="9" scale="53" orientation="portrait" horizontalDpi="300" verticalDpi="300"/>
  <headerFooter>
    <oddFooter>&amp;L&amp;"Arial,Fett"&amp;8Bundesamt für Sport BASPO&amp;"Arial,Standard"
Jugend+Sport&amp;R&amp;"Arial,Standard"&amp;8BASPO/J+S     Lagersport/Trekking     30.401.532 d, Ausgabe 2014</oddFooter>
  </headerFooter>
  <drawing r:id="rId1"/>
  <extLst>
    <ext xmlns:mx="http://schemas.microsoft.com/office/mac/excel/2008/main" uri="{64002731-A6B0-56B0-2670-7721B7C09600}">
      <mx:PLV Mode="1" OnePage="0" WScale="57"/>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52"/>
  <sheetViews>
    <sheetView view="pageLayout" zoomScale="50" zoomScaleSheetLayoutView="85" workbookViewId="0">
      <selection sqref="A1:N49"/>
    </sheetView>
  </sheetViews>
  <sheetFormatPr baseColWidth="10" defaultColWidth="9.1640625" defaultRowHeight="14" x14ac:dyDescent="0"/>
  <cols>
    <col min="1" max="1" width="26.83203125" bestFit="1" customWidth="1"/>
    <col min="3" max="13" width="8.33203125" customWidth="1"/>
    <col min="14" max="14" width="24.5" customWidth="1"/>
  </cols>
  <sheetData>
    <row r="1" spans="1:17" s="1" customFormat="1" ht="78.75" customHeight="1">
      <c r="A1" s="46" t="s">
        <v>0</v>
      </c>
      <c r="B1" s="39"/>
      <c r="C1" s="39"/>
      <c r="D1" s="39"/>
      <c r="E1" s="39"/>
      <c r="F1" s="39"/>
      <c r="G1" s="39"/>
      <c r="H1" s="39"/>
      <c r="I1" s="39"/>
      <c r="J1" s="39"/>
      <c r="K1" s="39"/>
      <c r="L1" s="39"/>
      <c r="M1" s="39"/>
      <c r="N1" s="39"/>
    </row>
    <row r="2" spans="1:17" s="1" customFormat="1" ht="30.75" customHeight="1">
      <c r="A2" s="40" t="s">
        <v>1</v>
      </c>
      <c r="B2" s="69" t="s">
        <v>2</v>
      </c>
      <c r="C2" s="70"/>
      <c r="D2" s="70"/>
      <c r="E2" s="70"/>
      <c r="F2" s="70"/>
      <c r="G2" s="70"/>
      <c r="H2" s="70"/>
      <c r="I2" s="70"/>
      <c r="J2" s="70"/>
      <c r="K2" s="70"/>
      <c r="L2" s="70"/>
      <c r="M2" s="71"/>
      <c r="N2" s="41" t="s">
        <v>3</v>
      </c>
    </row>
    <row r="3" spans="1:17" s="1" customFormat="1" ht="15.75" customHeight="1">
      <c r="A3" s="42" t="s">
        <v>4</v>
      </c>
      <c r="B3" s="57" t="s">
        <v>5</v>
      </c>
      <c r="C3" s="58"/>
      <c r="D3" s="59" t="s">
        <v>6</v>
      </c>
      <c r="E3" s="60"/>
      <c r="F3" s="60"/>
      <c r="G3" s="61"/>
      <c r="H3" s="59" t="s">
        <v>7</v>
      </c>
      <c r="I3" s="60"/>
      <c r="J3" s="60"/>
      <c r="K3" s="60"/>
      <c r="L3" s="61"/>
      <c r="M3" s="3"/>
      <c r="N3" s="47">
        <v>4</v>
      </c>
    </row>
    <row r="4" spans="1:17" s="1" customFormat="1" ht="36" customHeight="1">
      <c r="A4" s="43" t="s">
        <v>8</v>
      </c>
      <c r="B4" s="62" t="s">
        <v>9</v>
      </c>
      <c r="C4" s="63"/>
      <c r="D4" s="64" t="s">
        <v>10</v>
      </c>
      <c r="E4" s="50" t="s">
        <v>11</v>
      </c>
      <c r="F4" s="50" t="s">
        <v>12</v>
      </c>
      <c r="G4" s="50" t="s">
        <v>53</v>
      </c>
      <c r="H4" s="50" t="s">
        <v>49</v>
      </c>
      <c r="I4" s="50" t="s">
        <v>50</v>
      </c>
      <c r="J4" s="50" t="s">
        <v>13</v>
      </c>
      <c r="K4" s="50" t="s">
        <v>51</v>
      </c>
      <c r="L4" s="50" t="s">
        <v>14</v>
      </c>
      <c r="M4" s="50" t="s">
        <v>52</v>
      </c>
      <c r="N4" s="52" t="s">
        <v>15</v>
      </c>
    </row>
    <row r="5" spans="1:17" s="1" customFormat="1" ht="15">
      <c r="A5" s="65" t="s">
        <v>16</v>
      </c>
      <c r="B5" s="66"/>
      <c r="C5" s="66"/>
      <c r="D5" s="51"/>
      <c r="E5" s="51"/>
      <c r="F5" s="51"/>
      <c r="G5" s="51"/>
      <c r="H5" s="51"/>
      <c r="I5" s="51"/>
      <c r="J5" s="51"/>
      <c r="K5" s="51"/>
      <c r="L5" s="51"/>
      <c r="M5" s="51"/>
      <c r="N5" s="53"/>
    </row>
    <row r="6" spans="1:17" s="1" customFormat="1" ht="112.5" customHeight="1">
      <c r="A6" s="54" t="s">
        <v>17</v>
      </c>
      <c r="B6" s="55"/>
      <c r="C6" s="56"/>
      <c r="D6" s="51"/>
      <c r="E6" s="51"/>
      <c r="F6" s="51"/>
      <c r="G6" s="51"/>
      <c r="H6" s="51"/>
      <c r="I6" s="51"/>
      <c r="J6" s="51"/>
      <c r="K6" s="51"/>
      <c r="L6" s="51"/>
      <c r="M6" s="51"/>
      <c r="N6" s="53"/>
    </row>
    <row r="7" spans="1:17" s="1" customFormat="1" ht="18" customHeight="1">
      <c r="A7" s="67" t="s">
        <v>18</v>
      </c>
      <c r="B7" s="68"/>
      <c r="C7" s="31" t="s">
        <v>19</v>
      </c>
      <c r="D7" s="32" t="s">
        <v>20</v>
      </c>
      <c r="E7" s="31" t="s">
        <v>21</v>
      </c>
      <c r="F7" s="31" t="s">
        <v>22</v>
      </c>
      <c r="G7" s="31" t="s">
        <v>23</v>
      </c>
      <c r="H7" s="31" t="s">
        <v>21</v>
      </c>
      <c r="I7" s="31" t="s">
        <v>22</v>
      </c>
      <c r="J7" s="31" t="s">
        <v>24</v>
      </c>
      <c r="K7" s="31" t="s">
        <v>25</v>
      </c>
      <c r="L7" s="31" t="s">
        <v>25</v>
      </c>
      <c r="M7" s="31" t="s">
        <v>23</v>
      </c>
      <c r="N7" s="53"/>
      <c r="Q7" s="2"/>
    </row>
    <row r="8" spans="1:17" ht="30" customHeight="1">
      <c r="A8" s="48" t="s">
        <v>26</v>
      </c>
      <c r="B8" s="17"/>
      <c r="C8" s="24">
        <v>1400</v>
      </c>
      <c r="D8" s="25">
        <v>0</v>
      </c>
      <c r="E8" s="25">
        <v>0</v>
      </c>
      <c r="F8" s="25">
        <v>0</v>
      </c>
      <c r="G8" s="37">
        <v>0</v>
      </c>
      <c r="H8" s="25">
        <v>0</v>
      </c>
      <c r="I8" s="25">
        <v>0</v>
      </c>
      <c r="J8" s="25">
        <v>0</v>
      </c>
      <c r="K8" s="26">
        <v>0.375</v>
      </c>
      <c r="L8" s="29"/>
      <c r="M8" s="30"/>
      <c r="N8" s="49"/>
    </row>
    <row r="9" spans="1:17" ht="30" customHeight="1">
      <c r="A9" s="48" t="s">
        <v>27</v>
      </c>
      <c r="B9" s="17"/>
      <c r="C9" s="18">
        <v>1500</v>
      </c>
      <c r="D9" s="19">
        <f t="shared" ref="D9" si="0">IF(E9=0,0,IF(C9&gt;0,(C9-C8)/100,0))</f>
        <v>1</v>
      </c>
      <c r="E9" s="20">
        <v>1</v>
      </c>
      <c r="F9" s="21">
        <f t="shared" ref="F9:F28" si="1">IF(E9=0,0,IF(J9&lt;-20,-D9/1.5+E9,IF(J9&lt;0,E9,D9+E9)))</f>
        <v>2</v>
      </c>
      <c r="G9" s="22">
        <f t="shared" ref="G9:G28" si="2">IF(E9=0,0,TIME(0,60/$N$3*F9,0))</f>
        <v>2.0833333333333332E-2</v>
      </c>
      <c r="H9" s="27">
        <f>H8+E9</f>
        <v>1</v>
      </c>
      <c r="I9" s="27">
        <f t="shared" ref="I9:I28" si="3">I8+F9</f>
        <v>2</v>
      </c>
      <c r="J9" s="27">
        <f>IF(E9=0,0,D9/(10*E9)*100)</f>
        <v>10</v>
      </c>
      <c r="K9" s="28">
        <f>IF((K8+G9+M9)&lt;&gt;K8,K8+G9+M9,0)</f>
        <v>0.39583333333333331</v>
      </c>
      <c r="L9" s="29"/>
      <c r="M9" s="30"/>
      <c r="N9" s="49"/>
    </row>
    <row r="10" spans="1:17" ht="30" customHeight="1">
      <c r="A10" s="48" t="s">
        <v>29</v>
      </c>
      <c r="B10" s="17"/>
      <c r="C10" s="18">
        <v>1598</v>
      </c>
      <c r="D10" s="19">
        <f>IF(E10=0,0,IF(C10&gt;0,(C10-C9)/100,0))</f>
        <v>0</v>
      </c>
      <c r="E10" s="20">
        <v>0</v>
      </c>
      <c r="F10" s="21">
        <f t="shared" si="1"/>
        <v>0</v>
      </c>
      <c r="G10" s="22">
        <f t="shared" si="2"/>
        <v>0</v>
      </c>
      <c r="H10" s="27">
        <f>H9+E10</f>
        <v>1</v>
      </c>
      <c r="I10" s="27">
        <f t="shared" si="3"/>
        <v>2</v>
      </c>
      <c r="J10" s="27">
        <f>IF(E10=0,0,D10/(10*E10)*100)</f>
        <v>0</v>
      </c>
      <c r="K10" s="28">
        <f>IF((K9+G10+M10)&lt;&gt;K9,K9+G10+M10,0)</f>
        <v>0.47916666666666663</v>
      </c>
      <c r="L10" s="29"/>
      <c r="M10" s="30">
        <v>8.3333333333333329E-2</v>
      </c>
      <c r="N10" s="49" t="s">
        <v>28</v>
      </c>
    </row>
    <row r="11" spans="1:17" ht="30" customHeight="1">
      <c r="A11" s="48" t="s">
        <v>30</v>
      </c>
      <c r="B11" s="17"/>
      <c r="C11" s="18">
        <v>1667</v>
      </c>
      <c r="D11" s="19">
        <f t="shared" ref="D11:D16" si="4">IF(E11=0,0,IF(C11&gt;0,(C11-C10)/100,0))</f>
        <v>0.69</v>
      </c>
      <c r="E11" s="20">
        <v>1.2</v>
      </c>
      <c r="F11" s="21">
        <f t="shared" si="1"/>
        <v>1.89</v>
      </c>
      <c r="G11" s="22">
        <f t="shared" si="2"/>
        <v>1.9444444444444445E-2</v>
      </c>
      <c r="H11" s="27">
        <f t="shared" ref="H11:H28" si="5">H10+E11</f>
        <v>2.2000000000000002</v>
      </c>
      <c r="I11" s="27">
        <f t="shared" si="3"/>
        <v>3.8899999999999997</v>
      </c>
      <c r="J11" s="27">
        <f t="shared" ref="J11:J28" si="6">IF(E11=0,0,D11/(10*E11)*100)</f>
        <v>5.75</v>
      </c>
      <c r="K11" s="28">
        <f t="shared" ref="K11:K28" si="7">IF((K10+G11+M11)&lt;&gt;K10,K10+G11+M11,0)</f>
        <v>0.49861111111111106</v>
      </c>
      <c r="L11" s="29"/>
      <c r="M11" s="30"/>
      <c r="N11" s="49"/>
    </row>
    <row r="12" spans="1:17" ht="30" customHeight="1">
      <c r="A12" s="48" t="s">
        <v>31</v>
      </c>
      <c r="B12" s="17"/>
      <c r="C12" s="18">
        <v>1899</v>
      </c>
      <c r="D12" s="19">
        <f t="shared" si="4"/>
        <v>2.3199999999999998</v>
      </c>
      <c r="E12" s="23">
        <v>1.8</v>
      </c>
      <c r="F12" s="21">
        <f t="shared" si="1"/>
        <v>4.12</v>
      </c>
      <c r="G12" s="22">
        <f t="shared" si="2"/>
        <v>4.2361111111111106E-2</v>
      </c>
      <c r="H12" s="27">
        <f t="shared" si="5"/>
        <v>4</v>
      </c>
      <c r="I12" s="27">
        <f t="shared" si="3"/>
        <v>8.01</v>
      </c>
      <c r="J12" s="27">
        <f t="shared" si="6"/>
        <v>12.888888888888889</v>
      </c>
      <c r="K12" s="28">
        <f t="shared" si="7"/>
        <v>0.54097222222222219</v>
      </c>
      <c r="L12" s="29"/>
      <c r="M12" s="30"/>
      <c r="N12" s="49"/>
    </row>
    <row r="13" spans="1:17" ht="30" customHeight="1">
      <c r="A13" s="48" t="s">
        <v>33</v>
      </c>
      <c r="B13" s="17"/>
      <c r="C13" s="18">
        <v>2428</v>
      </c>
      <c r="D13" s="19">
        <f t="shared" si="4"/>
        <v>5.29</v>
      </c>
      <c r="E13" s="23">
        <v>2.7</v>
      </c>
      <c r="F13" s="21">
        <f t="shared" si="1"/>
        <v>7.99</v>
      </c>
      <c r="G13" s="22">
        <f t="shared" si="2"/>
        <v>8.2638888888888887E-2</v>
      </c>
      <c r="H13" s="27">
        <f t="shared" si="5"/>
        <v>6.7</v>
      </c>
      <c r="I13" s="27">
        <f t="shared" si="3"/>
        <v>16</v>
      </c>
      <c r="J13" s="27">
        <f t="shared" si="6"/>
        <v>19.592592592592592</v>
      </c>
      <c r="K13" s="28">
        <f t="shared" si="7"/>
        <v>0.66527777777777775</v>
      </c>
      <c r="L13" s="29"/>
      <c r="M13" s="30">
        <v>4.1666666666666664E-2</v>
      </c>
      <c r="N13" s="49" t="s">
        <v>32</v>
      </c>
    </row>
    <row r="14" spans="1:17" ht="30" customHeight="1">
      <c r="A14" s="48" t="s">
        <v>34</v>
      </c>
      <c r="B14" s="17"/>
      <c r="C14" s="18">
        <v>2194</v>
      </c>
      <c r="D14" s="19">
        <f t="shared" si="4"/>
        <v>-2.34</v>
      </c>
      <c r="E14" s="23">
        <v>1</v>
      </c>
      <c r="F14" s="21">
        <f t="shared" si="1"/>
        <v>2.5599999999999996</v>
      </c>
      <c r="G14" s="22">
        <f t="shared" si="2"/>
        <v>2.6388888888888889E-2</v>
      </c>
      <c r="H14" s="27">
        <f t="shared" si="5"/>
        <v>7.7</v>
      </c>
      <c r="I14" s="27">
        <f t="shared" si="3"/>
        <v>18.559999999999999</v>
      </c>
      <c r="J14" s="27">
        <f t="shared" si="6"/>
        <v>-23.4</v>
      </c>
      <c r="K14" s="28">
        <f t="shared" si="7"/>
        <v>0.69166666666666665</v>
      </c>
      <c r="L14" s="29"/>
      <c r="M14" s="30"/>
      <c r="N14" s="49"/>
    </row>
    <row r="15" spans="1:17" ht="30" customHeight="1">
      <c r="A15" s="48" t="s">
        <v>35</v>
      </c>
      <c r="B15" s="17"/>
      <c r="C15" s="18">
        <v>2257</v>
      </c>
      <c r="D15" s="19">
        <f t="shared" si="4"/>
        <v>0.63</v>
      </c>
      <c r="E15" s="23">
        <v>0.2</v>
      </c>
      <c r="F15" s="21">
        <f t="shared" si="1"/>
        <v>0.83000000000000007</v>
      </c>
      <c r="G15" s="22">
        <f t="shared" si="2"/>
        <v>8.3333333333333332E-3</v>
      </c>
      <c r="H15" s="27">
        <f t="shared" si="5"/>
        <v>7.9</v>
      </c>
      <c r="I15" s="27">
        <f t="shared" si="3"/>
        <v>19.39</v>
      </c>
      <c r="J15" s="27">
        <f t="shared" si="6"/>
        <v>31.5</v>
      </c>
      <c r="K15" s="28">
        <f t="shared" si="7"/>
        <v>0.7</v>
      </c>
      <c r="L15" s="29"/>
      <c r="M15" s="30"/>
      <c r="N15" s="49"/>
    </row>
    <row r="16" spans="1:17" ht="30" customHeight="1">
      <c r="A16" s="48" t="s">
        <v>36</v>
      </c>
      <c r="B16" s="17"/>
      <c r="C16" s="18">
        <v>2170</v>
      </c>
      <c r="D16" s="19">
        <f t="shared" si="4"/>
        <v>-0.87</v>
      </c>
      <c r="E16" s="23">
        <v>0.6</v>
      </c>
      <c r="F16" s="21">
        <f t="shared" si="1"/>
        <v>0.6</v>
      </c>
      <c r="G16" s="22">
        <f t="shared" si="2"/>
        <v>6.2499999999999995E-3</v>
      </c>
      <c r="H16" s="27">
        <f t="shared" si="5"/>
        <v>8.5</v>
      </c>
      <c r="I16" s="27">
        <f t="shared" si="3"/>
        <v>19.990000000000002</v>
      </c>
      <c r="J16" s="27">
        <f t="shared" si="6"/>
        <v>-14.499999999999998</v>
      </c>
      <c r="K16" s="28">
        <f t="shared" si="7"/>
        <v>0.70624999999999993</v>
      </c>
      <c r="L16" s="29"/>
      <c r="M16" s="30"/>
      <c r="N16" s="49"/>
    </row>
    <row r="17" spans="1:14" ht="30" customHeight="1">
      <c r="A17" s="48" t="s">
        <v>36</v>
      </c>
      <c r="B17" s="17"/>
      <c r="C17" s="18">
        <v>2170</v>
      </c>
      <c r="D17" s="19">
        <f t="shared" ref="D17" si="8">IF(E17=0,0,IF(C17&gt;0,(C17-C16)/100,0))</f>
        <v>0</v>
      </c>
      <c r="E17" s="23">
        <v>0</v>
      </c>
      <c r="F17" s="21">
        <f t="shared" si="1"/>
        <v>0</v>
      </c>
      <c r="G17" s="22">
        <f t="shared" si="2"/>
        <v>0</v>
      </c>
      <c r="H17" s="27">
        <f t="shared" si="5"/>
        <v>8.5</v>
      </c>
      <c r="I17" s="27">
        <f t="shared" si="3"/>
        <v>19.990000000000002</v>
      </c>
      <c r="J17" s="27">
        <f t="shared" si="6"/>
        <v>0</v>
      </c>
      <c r="K17" s="28">
        <f>IF((K16+G17+M17)&lt;&gt;K16,K16+G17+M17,0)</f>
        <v>1.375</v>
      </c>
      <c r="L17" s="29"/>
      <c r="M17" s="30">
        <v>0.66875000000000007</v>
      </c>
      <c r="N17" s="49" t="s">
        <v>37</v>
      </c>
    </row>
    <row r="18" spans="1:14" ht="30" customHeight="1">
      <c r="A18" s="48" t="s">
        <v>38</v>
      </c>
      <c r="B18" s="17"/>
      <c r="C18" s="18">
        <v>2265</v>
      </c>
      <c r="D18" s="19">
        <f t="shared" ref="D18:D28" si="9">IF(E18=0,0,IF(C18&gt;0,(C18-C17)/100,0))</f>
        <v>0.95</v>
      </c>
      <c r="E18" s="23">
        <v>1.5</v>
      </c>
      <c r="F18" s="21">
        <f t="shared" si="1"/>
        <v>2.4500000000000002</v>
      </c>
      <c r="G18" s="22">
        <f t="shared" si="2"/>
        <v>2.4999999999999998E-2</v>
      </c>
      <c r="H18" s="27">
        <f t="shared" si="5"/>
        <v>10</v>
      </c>
      <c r="I18" s="27">
        <f t="shared" si="3"/>
        <v>22.44</v>
      </c>
      <c r="J18" s="27">
        <f t="shared" si="6"/>
        <v>6.3333333333333321</v>
      </c>
      <c r="K18" s="28">
        <f t="shared" si="7"/>
        <v>1.4</v>
      </c>
      <c r="L18" s="29"/>
      <c r="M18" s="30"/>
      <c r="N18" s="49"/>
    </row>
    <row r="19" spans="1:14" ht="30" customHeight="1">
      <c r="A19" s="48" t="s">
        <v>39</v>
      </c>
      <c r="B19" s="17"/>
      <c r="C19" s="18">
        <v>2246</v>
      </c>
      <c r="D19" s="19">
        <f t="shared" si="9"/>
        <v>-0.19</v>
      </c>
      <c r="E19" s="23">
        <v>1</v>
      </c>
      <c r="F19" s="21">
        <f t="shared" si="1"/>
        <v>1</v>
      </c>
      <c r="G19" s="22">
        <f t="shared" si="2"/>
        <v>1.0416666666666666E-2</v>
      </c>
      <c r="H19" s="27">
        <f t="shared" si="5"/>
        <v>11</v>
      </c>
      <c r="I19" s="27">
        <f t="shared" si="3"/>
        <v>23.44</v>
      </c>
      <c r="J19" s="27">
        <f t="shared" si="6"/>
        <v>-1.9</v>
      </c>
      <c r="K19" s="28">
        <f t="shared" si="7"/>
        <v>1.4104166666666667</v>
      </c>
      <c r="L19" s="29"/>
      <c r="M19" s="30"/>
      <c r="N19" s="49"/>
    </row>
    <row r="20" spans="1:14" ht="30" customHeight="1">
      <c r="A20" s="48" t="s">
        <v>40</v>
      </c>
      <c r="B20" s="17"/>
      <c r="C20" s="18">
        <v>2344</v>
      </c>
      <c r="D20" s="19">
        <f t="shared" si="9"/>
        <v>0.98</v>
      </c>
      <c r="E20" s="23">
        <v>2.5</v>
      </c>
      <c r="F20" s="21">
        <f t="shared" si="1"/>
        <v>3.48</v>
      </c>
      <c r="G20" s="22">
        <f t="shared" si="2"/>
        <v>3.6111111111111115E-2</v>
      </c>
      <c r="H20" s="27">
        <f t="shared" si="5"/>
        <v>13.5</v>
      </c>
      <c r="I20" s="27">
        <f t="shared" si="3"/>
        <v>26.92</v>
      </c>
      <c r="J20" s="27">
        <f t="shared" si="6"/>
        <v>3.92</v>
      </c>
      <c r="K20" s="28">
        <f t="shared" si="7"/>
        <v>1.4465277777777779</v>
      </c>
      <c r="L20" s="29"/>
      <c r="M20" s="30"/>
      <c r="N20" s="49"/>
    </row>
    <row r="21" spans="1:14" ht="30" customHeight="1">
      <c r="A21" s="48" t="s">
        <v>41</v>
      </c>
      <c r="B21" s="17"/>
      <c r="C21" s="18">
        <v>2355</v>
      </c>
      <c r="D21" s="19">
        <f t="shared" si="9"/>
        <v>0.11</v>
      </c>
      <c r="E21" s="23">
        <v>0.5</v>
      </c>
      <c r="F21" s="21">
        <f t="shared" si="1"/>
        <v>0.61</v>
      </c>
      <c r="G21" s="22">
        <f t="shared" si="2"/>
        <v>6.2499999999999995E-3</v>
      </c>
      <c r="H21" s="27">
        <f t="shared" si="5"/>
        <v>14</v>
      </c>
      <c r="I21" s="27">
        <f t="shared" si="3"/>
        <v>27.53</v>
      </c>
      <c r="J21" s="27">
        <f t="shared" si="6"/>
        <v>2.1999999999999997</v>
      </c>
      <c r="K21" s="28">
        <f t="shared" si="7"/>
        <v>1.4527777777777779</v>
      </c>
      <c r="L21" s="29"/>
      <c r="M21" s="30"/>
      <c r="N21" s="49"/>
    </row>
    <row r="22" spans="1:14" ht="30" customHeight="1">
      <c r="A22" s="48" t="s">
        <v>42</v>
      </c>
      <c r="B22" s="17"/>
      <c r="C22" s="18">
        <v>2379</v>
      </c>
      <c r="D22" s="19">
        <f t="shared" si="9"/>
        <v>0.24</v>
      </c>
      <c r="E22" s="23">
        <v>0.5</v>
      </c>
      <c r="F22" s="21">
        <f t="shared" si="1"/>
        <v>0.74</v>
      </c>
      <c r="G22" s="22">
        <f t="shared" si="2"/>
        <v>7.6388888888888886E-3</v>
      </c>
      <c r="H22" s="27">
        <f t="shared" si="5"/>
        <v>14.5</v>
      </c>
      <c r="I22" s="27">
        <f t="shared" si="3"/>
        <v>28.27</v>
      </c>
      <c r="J22" s="27">
        <f t="shared" si="6"/>
        <v>4.8</v>
      </c>
      <c r="K22" s="28">
        <f t="shared" si="7"/>
        <v>1.4604166666666669</v>
      </c>
      <c r="L22" s="29"/>
      <c r="M22" s="30"/>
      <c r="N22" s="49"/>
    </row>
    <row r="23" spans="1:14" ht="30" customHeight="1">
      <c r="A23" s="48" t="s">
        <v>43</v>
      </c>
      <c r="B23" s="17"/>
      <c r="C23" s="18">
        <v>2229</v>
      </c>
      <c r="D23" s="19">
        <f t="shared" si="9"/>
        <v>-1.5</v>
      </c>
      <c r="E23" s="23">
        <v>1.3</v>
      </c>
      <c r="F23" s="21">
        <f t="shared" si="1"/>
        <v>1.3</v>
      </c>
      <c r="G23" s="22">
        <f t="shared" si="2"/>
        <v>1.3194444444444444E-2</v>
      </c>
      <c r="H23" s="27">
        <f t="shared" si="5"/>
        <v>15.8</v>
      </c>
      <c r="I23" s="27">
        <f t="shared" si="3"/>
        <v>29.57</v>
      </c>
      <c r="J23" s="27">
        <f t="shared" si="6"/>
        <v>-11.538461538461538</v>
      </c>
      <c r="K23" s="28">
        <f t="shared" si="7"/>
        <v>1.4736111111111114</v>
      </c>
      <c r="L23" s="29"/>
      <c r="M23" s="30"/>
      <c r="N23" s="49"/>
    </row>
    <row r="24" spans="1:14" ht="30" customHeight="1">
      <c r="A24" s="48" t="s">
        <v>44</v>
      </c>
      <c r="B24" s="17"/>
      <c r="C24" s="18">
        <v>1976</v>
      </c>
      <c r="D24" s="19">
        <f t="shared" si="9"/>
        <v>-2.5299999999999998</v>
      </c>
      <c r="E24" s="23">
        <v>1.5</v>
      </c>
      <c r="F24" s="21">
        <f t="shared" si="1"/>
        <v>1.5</v>
      </c>
      <c r="G24" s="22">
        <f t="shared" si="2"/>
        <v>1.5277777777777777E-2</v>
      </c>
      <c r="H24" s="27">
        <f t="shared" si="5"/>
        <v>17.3</v>
      </c>
      <c r="I24" s="27">
        <f t="shared" si="3"/>
        <v>31.07</v>
      </c>
      <c r="J24" s="27">
        <f t="shared" si="6"/>
        <v>-16.866666666666667</v>
      </c>
      <c r="K24" s="28">
        <f t="shared" si="7"/>
        <v>1.5305555555555559</v>
      </c>
      <c r="L24" s="29"/>
      <c r="M24" s="30">
        <v>4.1666666666666664E-2</v>
      </c>
      <c r="N24" s="49" t="s">
        <v>32</v>
      </c>
    </row>
    <row r="25" spans="1:14" ht="30" customHeight="1">
      <c r="A25" s="48" t="s">
        <v>45</v>
      </c>
      <c r="B25" s="17"/>
      <c r="C25" s="18">
        <v>1784</v>
      </c>
      <c r="D25" s="19">
        <f t="shared" si="9"/>
        <v>-1.92</v>
      </c>
      <c r="E25" s="23">
        <v>1.5</v>
      </c>
      <c r="F25" s="21">
        <f t="shared" si="1"/>
        <v>1.5</v>
      </c>
      <c r="G25" s="22">
        <f t="shared" si="2"/>
        <v>1.5277777777777777E-2</v>
      </c>
      <c r="H25" s="27">
        <f t="shared" si="5"/>
        <v>18.8</v>
      </c>
      <c r="I25" s="27">
        <f t="shared" si="3"/>
        <v>32.57</v>
      </c>
      <c r="J25" s="27">
        <f t="shared" si="6"/>
        <v>-12.8</v>
      </c>
      <c r="K25" s="28">
        <f t="shared" si="7"/>
        <v>1.5458333333333336</v>
      </c>
      <c r="L25" s="29"/>
      <c r="M25" s="30"/>
      <c r="N25" s="49"/>
    </row>
    <row r="26" spans="1:14" ht="30" customHeight="1">
      <c r="A26" s="48" t="s">
        <v>46</v>
      </c>
      <c r="B26" s="17"/>
      <c r="C26" s="18">
        <v>1408</v>
      </c>
      <c r="D26" s="19">
        <f t="shared" si="9"/>
        <v>-3.76</v>
      </c>
      <c r="E26" s="23">
        <v>2</v>
      </c>
      <c r="F26" s="21">
        <f t="shared" si="1"/>
        <v>2</v>
      </c>
      <c r="G26" s="22">
        <f t="shared" si="2"/>
        <v>2.0833333333333332E-2</v>
      </c>
      <c r="H26" s="27">
        <f t="shared" si="5"/>
        <v>20.8</v>
      </c>
      <c r="I26" s="27">
        <f t="shared" si="3"/>
        <v>34.57</v>
      </c>
      <c r="J26" s="27">
        <f t="shared" si="6"/>
        <v>-18.8</v>
      </c>
      <c r="K26" s="28">
        <f t="shared" si="7"/>
        <v>1.5666666666666669</v>
      </c>
      <c r="L26" s="29"/>
      <c r="M26" s="30"/>
      <c r="N26" s="49"/>
    </row>
    <row r="27" spans="1:14" ht="30" customHeight="1">
      <c r="A27" s="48" t="s">
        <v>47</v>
      </c>
      <c r="B27" s="17"/>
      <c r="C27" s="18">
        <v>1240</v>
      </c>
      <c r="D27" s="19">
        <f t="shared" si="9"/>
        <v>-1.68</v>
      </c>
      <c r="E27" s="23">
        <v>2</v>
      </c>
      <c r="F27" s="21">
        <f t="shared" si="1"/>
        <v>2</v>
      </c>
      <c r="G27" s="22">
        <f t="shared" si="2"/>
        <v>2.0833333333333332E-2</v>
      </c>
      <c r="H27" s="27">
        <f t="shared" si="5"/>
        <v>22.8</v>
      </c>
      <c r="I27" s="27">
        <f t="shared" si="3"/>
        <v>36.57</v>
      </c>
      <c r="J27" s="27">
        <f t="shared" si="6"/>
        <v>-8.3999999999999986</v>
      </c>
      <c r="K27" s="28">
        <f t="shared" si="7"/>
        <v>1.5875000000000001</v>
      </c>
      <c r="L27" s="29"/>
      <c r="M27" s="30"/>
      <c r="N27" s="49"/>
    </row>
    <row r="28" spans="1:14" ht="30" customHeight="1" thickBot="1">
      <c r="A28" s="48" t="s">
        <v>48</v>
      </c>
      <c r="B28" s="17"/>
      <c r="C28" s="18">
        <v>1216</v>
      </c>
      <c r="D28" s="19">
        <f t="shared" si="9"/>
        <v>-0.24</v>
      </c>
      <c r="E28" s="23">
        <v>1.5</v>
      </c>
      <c r="F28" s="21">
        <f t="shared" si="1"/>
        <v>1.5</v>
      </c>
      <c r="G28" s="22">
        <f t="shared" si="2"/>
        <v>1.5277777777777777E-2</v>
      </c>
      <c r="H28" s="27">
        <f t="shared" si="5"/>
        <v>24.3</v>
      </c>
      <c r="I28" s="27">
        <f t="shared" si="3"/>
        <v>38.07</v>
      </c>
      <c r="J28" s="27">
        <f t="shared" si="6"/>
        <v>-1.6</v>
      </c>
      <c r="K28" s="28">
        <f t="shared" si="7"/>
        <v>1.6027777777777779</v>
      </c>
      <c r="L28" s="29"/>
      <c r="M28" s="30"/>
      <c r="N28" s="49"/>
    </row>
    <row r="29" spans="1:14" ht="30" customHeight="1">
      <c r="A29" s="44" t="s">
        <v>54</v>
      </c>
      <c r="B29" s="4"/>
      <c r="C29" s="5"/>
      <c r="D29" s="5"/>
      <c r="E29" s="5"/>
      <c r="F29" s="5"/>
      <c r="G29" s="6">
        <f>SUM(G8:G28)</f>
        <v>0.39236111111111099</v>
      </c>
      <c r="H29" s="7">
        <f>MAX(H9:H28)</f>
        <v>24.3</v>
      </c>
      <c r="I29" s="7">
        <f>MAX(I9:I28)</f>
        <v>38.07</v>
      </c>
      <c r="J29" s="5"/>
      <c r="K29" s="5"/>
      <c r="L29" s="5"/>
      <c r="M29" s="8">
        <f>SUM(M8:M28)</f>
        <v>0.8354166666666667</v>
      </c>
      <c r="N29" s="45"/>
    </row>
    <row r="30" spans="1:14">
      <c r="A30" s="33"/>
      <c r="B30" s="33"/>
      <c r="C30" s="33"/>
      <c r="D30" s="33"/>
      <c r="E30" s="33"/>
      <c r="F30" s="33"/>
      <c r="G30" s="33"/>
      <c r="H30" s="33"/>
      <c r="I30" s="33"/>
      <c r="J30" s="33"/>
      <c r="K30" s="33"/>
      <c r="L30" s="33"/>
      <c r="M30" s="33"/>
      <c r="N30" s="33"/>
    </row>
    <row r="31" spans="1:14">
      <c r="A31" s="33"/>
      <c r="B31" s="33"/>
      <c r="C31" s="33"/>
      <c r="D31" s="33"/>
      <c r="E31" s="33"/>
      <c r="F31" s="33"/>
      <c r="G31" s="33"/>
      <c r="H31" s="33"/>
      <c r="I31" s="33"/>
      <c r="J31" s="33"/>
      <c r="K31" s="33"/>
      <c r="L31" s="33"/>
      <c r="M31" s="33"/>
      <c r="N31" s="33"/>
    </row>
    <row r="32" spans="1:14">
      <c r="A32" s="33"/>
      <c r="B32" s="33"/>
      <c r="C32" s="33"/>
      <c r="D32" s="33"/>
      <c r="E32" s="33"/>
      <c r="F32" s="33"/>
      <c r="G32" s="33"/>
      <c r="H32" s="33"/>
      <c r="I32" s="33"/>
      <c r="J32" s="33"/>
      <c r="K32" s="33"/>
      <c r="L32" s="33"/>
      <c r="M32" s="33"/>
      <c r="N32" s="33"/>
    </row>
    <row r="33" spans="1:14">
      <c r="A33" s="33"/>
      <c r="B33" s="33"/>
      <c r="C33" s="33"/>
      <c r="D33" s="33"/>
      <c r="E33" s="33"/>
      <c r="F33" s="33"/>
      <c r="G33" s="33"/>
      <c r="H33" s="33"/>
      <c r="I33" s="33"/>
      <c r="J33" s="33"/>
      <c r="K33" s="33"/>
      <c r="L33" s="33"/>
      <c r="M33" s="33"/>
      <c r="N33" s="33"/>
    </row>
    <row r="34" spans="1:14">
      <c r="A34" s="33"/>
      <c r="B34" s="33"/>
      <c r="C34" s="33"/>
      <c r="D34" s="33"/>
      <c r="E34" s="33"/>
      <c r="F34" s="33"/>
      <c r="G34" s="33"/>
      <c r="H34" s="33"/>
      <c r="I34" s="33"/>
      <c r="J34" s="33"/>
      <c r="K34" s="33"/>
      <c r="L34" s="33"/>
      <c r="M34" s="33"/>
      <c r="N34" s="33"/>
    </row>
    <row r="35" spans="1:14">
      <c r="A35" s="33"/>
      <c r="B35" s="33"/>
      <c r="C35" s="33"/>
      <c r="D35" s="33"/>
      <c r="E35" s="33"/>
      <c r="F35" s="33"/>
      <c r="G35" s="33"/>
      <c r="H35" s="33"/>
      <c r="I35" s="33"/>
      <c r="J35" s="33"/>
      <c r="K35" s="33"/>
      <c r="L35" s="33"/>
      <c r="M35" s="33"/>
      <c r="N35" s="33"/>
    </row>
    <row r="36" spans="1:14">
      <c r="A36" s="33"/>
      <c r="B36" s="33"/>
      <c r="C36" s="33"/>
      <c r="D36" s="33"/>
      <c r="E36" s="33"/>
      <c r="F36" s="33"/>
      <c r="G36" s="33"/>
      <c r="H36" s="33"/>
      <c r="I36" s="33"/>
      <c r="J36" s="33"/>
      <c r="K36" s="33"/>
      <c r="L36" s="33"/>
      <c r="M36" s="33"/>
      <c r="N36" s="33"/>
    </row>
    <row r="37" spans="1:14">
      <c r="A37" s="33"/>
      <c r="B37" s="33"/>
      <c r="C37" s="33"/>
      <c r="D37" s="33"/>
      <c r="E37" s="33"/>
      <c r="F37" s="33"/>
      <c r="G37" s="33"/>
      <c r="H37" s="33"/>
      <c r="I37" s="33"/>
      <c r="J37" s="33"/>
      <c r="K37" s="33"/>
      <c r="L37" s="33"/>
      <c r="M37" s="33"/>
      <c r="N37" s="33"/>
    </row>
    <row r="38" spans="1:14">
      <c r="A38" s="33"/>
      <c r="B38" s="33"/>
      <c r="C38" s="33"/>
      <c r="D38" s="33"/>
      <c r="E38" s="33"/>
      <c r="F38" s="33"/>
      <c r="G38" s="33"/>
      <c r="H38" s="33"/>
      <c r="I38" s="33"/>
      <c r="J38" s="33"/>
      <c r="K38" s="33"/>
      <c r="L38" s="33"/>
      <c r="M38" s="33"/>
      <c r="N38" s="33"/>
    </row>
    <row r="39" spans="1:14">
      <c r="A39" s="33"/>
      <c r="B39" s="33"/>
      <c r="C39" s="33"/>
      <c r="D39" s="33"/>
      <c r="E39" s="33"/>
      <c r="F39" s="33"/>
      <c r="G39" s="33"/>
      <c r="H39" s="33"/>
      <c r="I39" s="33"/>
      <c r="J39" s="33"/>
      <c r="K39" s="33"/>
      <c r="L39" s="33"/>
      <c r="M39" s="33"/>
      <c r="N39" s="33"/>
    </row>
    <row r="40" spans="1:14">
      <c r="A40" s="33"/>
      <c r="B40" s="33"/>
      <c r="C40" s="33"/>
      <c r="D40" s="33"/>
      <c r="E40" s="33"/>
      <c r="F40" s="33"/>
      <c r="G40" s="33"/>
      <c r="H40" s="33"/>
      <c r="I40" s="33"/>
      <c r="J40" s="33"/>
      <c r="K40" s="33"/>
      <c r="L40" s="33"/>
      <c r="M40" s="33"/>
      <c r="N40" s="33"/>
    </row>
    <row r="41" spans="1:14">
      <c r="A41" s="33"/>
      <c r="B41" s="33"/>
      <c r="C41" s="33"/>
      <c r="D41" s="33"/>
      <c r="E41" s="33"/>
      <c r="F41" s="33"/>
      <c r="G41" s="33"/>
      <c r="H41" s="33"/>
      <c r="I41" s="33"/>
      <c r="J41" s="33"/>
      <c r="K41" s="33"/>
      <c r="L41" s="33"/>
      <c r="M41" s="33"/>
      <c r="N41" s="33"/>
    </row>
    <row r="42" spans="1:14">
      <c r="A42" s="33"/>
      <c r="B42" s="33"/>
      <c r="C42" s="33"/>
      <c r="D42" s="33"/>
      <c r="E42" s="33"/>
      <c r="F42" s="33"/>
      <c r="G42" s="33"/>
      <c r="H42" s="33"/>
      <c r="I42" s="33"/>
      <c r="J42" s="33"/>
      <c r="K42" s="33"/>
      <c r="L42" s="33"/>
      <c r="M42" s="33"/>
      <c r="N42" s="33"/>
    </row>
    <row r="43" spans="1:14">
      <c r="A43" s="33"/>
      <c r="B43" s="33"/>
      <c r="C43" s="33"/>
      <c r="D43" s="33"/>
      <c r="E43" s="33"/>
      <c r="F43" s="33"/>
      <c r="G43" s="33"/>
      <c r="H43" s="33"/>
      <c r="I43" s="33"/>
      <c r="J43" s="33"/>
      <c r="K43" s="33"/>
      <c r="L43" s="33"/>
      <c r="M43" s="33"/>
      <c r="N43" s="33"/>
    </row>
    <row r="44" spans="1:14">
      <c r="A44" s="33"/>
      <c r="B44" s="33"/>
      <c r="C44" s="33"/>
      <c r="D44" s="33"/>
      <c r="E44" s="33"/>
      <c r="F44" s="33"/>
      <c r="G44" s="33"/>
      <c r="H44" s="33"/>
      <c r="I44" s="33"/>
      <c r="J44" s="33"/>
      <c r="K44" s="33"/>
      <c r="L44" s="33"/>
      <c r="M44" s="33"/>
      <c r="N44" s="33"/>
    </row>
    <row r="45" spans="1:14">
      <c r="A45" s="33"/>
      <c r="B45" s="33"/>
      <c r="C45" s="33"/>
      <c r="D45" s="33"/>
      <c r="E45" s="33"/>
      <c r="F45" s="33"/>
      <c r="G45" s="33"/>
      <c r="H45" s="33"/>
      <c r="I45" s="33"/>
      <c r="J45" s="33"/>
      <c r="K45" s="33"/>
      <c r="L45" s="33"/>
      <c r="M45" s="33"/>
      <c r="N45" s="33"/>
    </row>
    <row r="46" spans="1:14">
      <c r="A46" s="33"/>
      <c r="B46" s="33"/>
      <c r="C46" s="33"/>
      <c r="D46" s="33"/>
      <c r="E46" s="33"/>
      <c r="F46" s="33"/>
      <c r="G46" s="33"/>
      <c r="H46" s="33"/>
      <c r="I46" s="33"/>
      <c r="J46" s="33"/>
      <c r="K46" s="33"/>
      <c r="L46" s="33"/>
      <c r="M46" s="33"/>
      <c r="N46" s="33"/>
    </row>
    <row r="47" spans="1:14">
      <c r="A47" s="33"/>
      <c r="B47" s="33"/>
      <c r="C47" s="33"/>
      <c r="D47" s="33"/>
      <c r="E47" s="33"/>
      <c r="F47" s="33"/>
      <c r="G47" s="33"/>
      <c r="H47" s="33"/>
      <c r="I47" s="33"/>
      <c r="J47" s="33"/>
      <c r="K47" s="33"/>
      <c r="L47" s="33"/>
      <c r="M47" s="33"/>
      <c r="N47" s="33"/>
    </row>
    <row r="48" spans="1:14">
      <c r="A48" s="33"/>
      <c r="B48" s="33"/>
      <c r="C48" s="33"/>
      <c r="D48" s="33"/>
      <c r="E48" s="33"/>
      <c r="F48" s="33"/>
      <c r="G48" s="33"/>
      <c r="H48" s="33"/>
      <c r="I48" s="33"/>
      <c r="J48" s="33"/>
      <c r="K48" s="33"/>
      <c r="L48" s="33"/>
      <c r="M48" s="33"/>
      <c r="N48" s="33"/>
    </row>
    <row r="49" spans="1:14">
      <c r="A49" s="33"/>
      <c r="B49" s="33"/>
      <c r="C49" s="33"/>
      <c r="D49" s="33"/>
      <c r="E49" s="33"/>
      <c r="F49" s="33"/>
      <c r="G49" s="33"/>
      <c r="H49" s="33"/>
      <c r="I49" s="33"/>
      <c r="J49" s="33"/>
      <c r="K49" s="33"/>
      <c r="L49" s="33"/>
      <c r="M49" s="33"/>
      <c r="N49" s="33"/>
    </row>
    <row r="50" spans="1:14">
      <c r="A50" s="33"/>
      <c r="B50" s="33"/>
      <c r="C50" s="33"/>
      <c r="D50" s="33"/>
      <c r="E50" s="33"/>
      <c r="F50" s="33"/>
      <c r="G50" s="33"/>
      <c r="H50" s="33"/>
      <c r="I50" s="33"/>
      <c r="J50" s="33"/>
      <c r="K50" s="33"/>
      <c r="L50" s="33"/>
      <c r="M50" s="33"/>
      <c r="N50" s="33"/>
    </row>
    <row r="51" spans="1:14">
      <c r="A51" s="33"/>
      <c r="B51" s="33"/>
      <c r="C51" s="33"/>
      <c r="D51" s="33"/>
      <c r="E51" s="33"/>
      <c r="F51" s="33"/>
      <c r="G51" s="33"/>
      <c r="H51" s="33"/>
      <c r="I51" s="33"/>
      <c r="J51" s="33"/>
      <c r="K51" s="33"/>
      <c r="L51" s="33"/>
      <c r="M51" s="33"/>
      <c r="N51" s="33"/>
    </row>
    <row r="52" spans="1:14">
      <c r="A52" s="33"/>
      <c r="B52" s="33"/>
      <c r="C52" s="33"/>
      <c r="D52" s="33"/>
      <c r="E52" s="33"/>
      <c r="F52" s="33"/>
      <c r="G52" s="33"/>
      <c r="H52" s="33"/>
      <c r="I52" s="33"/>
      <c r="J52" s="33"/>
      <c r="K52" s="33"/>
      <c r="L52" s="33"/>
      <c r="M52" s="33"/>
      <c r="N52" s="33"/>
    </row>
  </sheetData>
  <mergeCells count="19">
    <mergeCell ref="B2:M2"/>
    <mergeCell ref="B3:C3"/>
    <mergeCell ref="D3:G3"/>
    <mergeCell ref="H3:L3"/>
    <mergeCell ref="N4:N7"/>
    <mergeCell ref="A5:C5"/>
    <mergeCell ref="A6:C6"/>
    <mergeCell ref="A7:B7"/>
    <mergeCell ref="H4:H6"/>
    <mergeCell ref="I4:I6"/>
    <mergeCell ref="J4:J6"/>
    <mergeCell ref="K4:K6"/>
    <mergeCell ref="L4:L6"/>
    <mergeCell ref="M4:M6"/>
    <mergeCell ref="B4:C4"/>
    <mergeCell ref="D4:D6"/>
    <mergeCell ref="E4:E6"/>
    <mergeCell ref="F4:F6"/>
    <mergeCell ref="G4:G6"/>
  </mergeCells>
  <phoneticPr fontId="13" type="noConversion"/>
  <pageMargins left="0.39000000000000007" right="0.39000000000000007" top="0.51" bottom="0.39000000000000007" header="0.51" footer="0.39000000000000007"/>
  <pageSetup paperSize="9" scale="58" fitToHeight="0" orientation="portrait"/>
  <headerFooter scaleWithDoc="0">
    <oddFooter>&amp;L&amp;"Frutiger LT 55 Roman,Fett"&amp;8Bundesamt für Sport BASPO&amp;"Frutiger LT 55 Roman,Standard"
Jugend+Sport&amp;R&amp;"Frutiger LT 55 Roman,Standard"&amp;8BASPO/J+S     Lagersport/Trekking     30.401.532 d, Ausgabe 2014</oddFooter>
  </headerFooter>
  <drawing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38"/>
  <sheetViews>
    <sheetView showGridLines="0" tabSelected="1" view="pageBreakPreview" zoomScaleNormal="86" zoomScaleSheetLayoutView="100" zoomScalePageLayoutView="86" workbookViewId="0">
      <selection sqref="A1:G41"/>
    </sheetView>
  </sheetViews>
  <sheetFormatPr baseColWidth="10" defaultRowHeight="15" x14ac:dyDescent="0"/>
  <cols>
    <col min="1" max="1" width="4.33203125" style="10" customWidth="1"/>
    <col min="2" max="2" width="3.83203125" style="10" customWidth="1"/>
    <col min="3" max="3" width="99.83203125" style="10" customWidth="1"/>
    <col min="4" max="4" width="6.5" style="10" customWidth="1"/>
    <col min="5" max="5" width="24.5" style="10" customWidth="1"/>
    <col min="6" max="7" width="15.6640625" style="10" customWidth="1"/>
    <col min="8" max="16384" width="10.83203125" style="10"/>
  </cols>
  <sheetData>
    <row r="1" spans="1:15" ht="27">
      <c r="A1" s="9" t="s">
        <v>101</v>
      </c>
    </row>
    <row r="2" spans="1:15" ht="23">
      <c r="A2" s="11" t="s">
        <v>100</v>
      </c>
      <c r="L2" s="10" t="s">
        <v>93</v>
      </c>
    </row>
    <row r="3" spans="1:15">
      <c r="L3" s="10" t="s">
        <v>94</v>
      </c>
      <c r="M3" s="10" t="s">
        <v>95</v>
      </c>
      <c r="N3" s="10" t="s">
        <v>96</v>
      </c>
      <c r="O3" s="10" t="s">
        <v>97</v>
      </c>
    </row>
    <row r="4" spans="1:15">
      <c r="L4" s="10">
        <v>0</v>
      </c>
      <c r="M4" s="10">
        <v>100</v>
      </c>
      <c r="N4" s="10">
        <v>0</v>
      </c>
      <c r="O4" s="10">
        <v>0</v>
      </c>
    </row>
    <row r="5" spans="1:15" ht="30" customHeight="1">
      <c r="E5" s="73" t="s">
        <v>55</v>
      </c>
      <c r="F5" s="73"/>
      <c r="G5" s="73"/>
      <c r="N5" s="10">
        <v>0</v>
      </c>
      <c r="O5" s="10">
        <v>10</v>
      </c>
    </row>
    <row r="6" spans="1:15" ht="22.5" customHeight="1">
      <c r="E6" s="12"/>
      <c r="F6" s="12" t="s">
        <v>56</v>
      </c>
      <c r="G6" s="12" t="s">
        <v>57</v>
      </c>
      <c r="N6" s="10">
        <v>0</v>
      </c>
      <c r="O6" s="10">
        <v>20</v>
      </c>
    </row>
    <row r="7" spans="1:15" ht="53.25" customHeight="1">
      <c r="E7" s="12" t="s">
        <v>58</v>
      </c>
      <c r="F7" s="12" t="s">
        <v>59</v>
      </c>
      <c r="G7" s="12" t="s">
        <v>60</v>
      </c>
      <c r="N7" s="10">
        <v>0</v>
      </c>
      <c r="O7" s="10">
        <v>30</v>
      </c>
    </row>
    <row r="8" spans="1:15" ht="54" customHeight="1">
      <c r="E8" s="12" t="s">
        <v>61</v>
      </c>
      <c r="F8" s="12" t="s">
        <v>60</v>
      </c>
      <c r="G8" s="12" t="s">
        <v>62</v>
      </c>
      <c r="N8" s="10">
        <v>0</v>
      </c>
      <c r="O8" s="10">
        <v>40</v>
      </c>
    </row>
    <row r="9" spans="1:15" ht="30" customHeight="1">
      <c r="E9" s="74" t="s">
        <v>63</v>
      </c>
      <c r="F9" s="74"/>
      <c r="G9" s="74"/>
      <c r="N9" s="10">
        <v>0</v>
      </c>
      <c r="O9" s="10">
        <v>50</v>
      </c>
    </row>
    <row r="10" spans="1:15" ht="82.5" customHeight="1">
      <c r="E10" s="75" t="s">
        <v>64</v>
      </c>
      <c r="F10" s="75"/>
      <c r="G10" s="75"/>
      <c r="N10" s="10">
        <v>0</v>
      </c>
      <c r="O10" s="10">
        <v>60</v>
      </c>
    </row>
    <row r="11" spans="1:15" ht="54" customHeight="1">
      <c r="E11" s="12" t="s">
        <v>65</v>
      </c>
      <c r="F11" s="12" t="s">
        <v>66</v>
      </c>
      <c r="G11" s="12" t="s">
        <v>67</v>
      </c>
      <c r="N11" s="10">
        <v>0</v>
      </c>
      <c r="O11" s="10">
        <v>70</v>
      </c>
    </row>
    <row r="12" spans="1:15" ht="54" customHeight="1">
      <c r="E12" s="12" t="s">
        <v>68</v>
      </c>
      <c r="F12" s="12" t="s">
        <v>69</v>
      </c>
      <c r="G12" s="12" t="s">
        <v>70</v>
      </c>
      <c r="N12" s="10">
        <v>0</v>
      </c>
      <c r="O12" s="10">
        <v>80</v>
      </c>
    </row>
    <row r="13" spans="1:15">
      <c r="E13" s="13"/>
      <c r="F13" s="13"/>
      <c r="G13" s="13"/>
      <c r="N13" s="10">
        <v>0</v>
      </c>
      <c r="O13" s="10">
        <v>90</v>
      </c>
    </row>
    <row r="14" spans="1:15" ht="30" customHeight="1">
      <c r="E14" s="73" t="s">
        <v>71</v>
      </c>
      <c r="F14" s="73"/>
      <c r="G14" s="73"/>
      <c r="N14" s="10">
        <v>0</v>
      </c>
      <c r="O14" s="10">
        <v>100</v>
      </c>
    </row>
    <row r="15" spans="1:15" ht="81" customHeight="1">
      <c r="E15" s="72" t="s">
        <v>72</v>
      </c>
      <c r="F15" s="72"/>
      <c r="G15" s="72"/>
      <c r="N15" s="10">
        <v>0</v>
      </c>
      <c r="O15" s="10">
        <v>110</v>
      </c>
    </row>
    <row r="16" spans="1:15">
      <c r="E16" s="13"/>
      <c r="F16" s="13"/>
      <c r="G16" s="13"/>
      <c r="N16" s="10">
        <v>0</v>
      </c>
      <c r="O16" s="10">
        <v>120</v>
      </c>
    </row>
    <row r="17" spans="5:15" ht="30" customHeight="1">
      <c r="E17" s="73" t="s">
        <v>73</v>
      </c>
      <c r="F17" s="73"/>
      <c r="G17" s="73"/>
      <c r="N17" s="10">
        <v>0</v>
      </c>
      <c r="O17" s="10">
        <v>130</v>
      </c>
    </row>
    <row r="18" spans="5:15" ht="72" customHeight="1">
      <c r="E18" s="72" t="s">
        <v>98</v>
      </c>
      <c r="F18" s="72"/>
      <c r="G18" s="72"/>
      <c r="N18" s="10">
        <v>0</v>
      </c>
      <c r="O18" s="10">
        <v>140</v>
      </c>
    </row>
    <row r="19" spans="5:15" ht="20" customHeight="1">
      <c r="E19" s="12"/>
      <c r="F19" s="12" t="s">
        <v>74</v>
      </c>
      <c r="G19" s="12" t="s">
        <v>75</v>
      </c>
      <c r="N19" s="10">
        <v>0</v>
      </c>
      <c r="O19" s="10">
        <v>150</v>
      </c>
    </row>
    <row r="20" spans="5:15" ht="20" customHeight="1">
      <c r="E20" s="12" t="s">
        <v>76</v>
      </c>
      <c r="F20" s="12" t="s">
        <v>77</v>
      </c>
      <c r="G20" s="12" t="s">
        <v>78</v>
      </c>
      <c r="N20" s="10">
        <v>0</v>
      </c>
      <c r="O20" s="10">
        <v>160</v>
      </c>
    </row>
    <row r="21" spans="5:15" ht="35" customHeight="1">
      <c r="E21" s="12" t="s">
        <v>79</v>
      </c>
      <c r="F21" s="12" t="s">
        <v>80</v>
      </c>
      <c r="G21" s="12" t="s">
        <v>81</v>
      </c>
      <c r="N21" s="10">
        <v>0</v>
      </c>
      <c r="O21" s="10">
        <v>170</v>
      </c>
    </row>
    <row r="22" spans="5:15" ht="20" customHeight="1">
      <c r="E22" s="12" t="s">
        <v>82</v>
      </c>
      <c r="F22" s="12" t="s">
        <v>83</v>
      </c>
      <c r="G22" s="12" t="s">
        <v>84</v>
      </c>
    </row>
    <row r="23" spans="5:15" ht="20" customHeight="1">
      <c r="E23" s="12" t="s">
        <v>85</v>
      </c>
      <c r="F23" s="12" t="s">
        <v>86</v>
      </c>
      <c r="G23" s="12" t="s">
        <v>87</v>
      </c>
    </row>
    <row r="24" spans="5:15" ht="35" customHeight="1">
      <c r="E24" s="12" t="s">
        <v>88</v>
      </c>
      <c r="F24" s="12" t="s">
        <v>89</v>
      </c>
      <c r="G24" s="12" t="s">
        <v>90</v>
      </c>
    </row>
    <row r="25" spans="5:15" ht="35" customHeight="1">
      <c r="E25" s="12" t="s">
        <v>91</v>
      </c>
      <c r="F25" s="12" t="s">
        <v>92</v>
      </c>
      <c r="G25" s="38" t="s">
        <v>99</v>
      </c>
    </row>
    <row r="35" spans="1:3">
      <c r="A35" s="14"/>
    </row>
    <row r="37" spans="1:3">
      <c r="A37" s="15"/>
      <c r="C37" s="16"/>
    </row>
    <row r="38" spans="1:3">
      <c r="A38" s="35"/>
      <c r="C38" s="36"/>
    </row>
  </sheetData>
  <mergeCells count="7">
    <mergeCell ref="E18:G18"/>
    <mergeCell ref="E5:G5"/>
    <mergeCell ref="E9:G9"/>
    <mergeCell ref="E10:G10"/>
    <mergeCell ref="E14:G14"/>
    <mergeCell ref="E15:G15"/>
    <mergeCell ref="E17:G17"/>
  </mergeCells>
  <phoneticPr fontId="13" type="noConversion"/>
  <pageMargins left="0.39000000000000007" right="0.39000000000000007" top="0.51" bottom="0.39000000000000007" header="0.51" footer="0.39000000000000007"/>
  <pageSetup paperSize="9" scale="55" fitToHeight="0" orientation="portrait"/>
  <headerFooter scaleWithDoc="0">
    <oddFooter>&amp;L&amp;"Arial,Fett"&amp;8Bundesamt für Sport BASPO&amp;"Arial,Standard"
Jugend+Sport&amp;R&amp;"Arial,Standard"&amp;8BASPO/J+S     Lagersport/Trekking     30.401.532 d, Ausgabe 2014</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leer</vt:lpstr>
      <vt:lpstr>Beispiel</vt:lpstr>
      <vt:lpstr>Anleitung</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2014-11-07T12:55:25Z</dcterms:modified>
</cp:coreProperties>
</file>